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hD\Thesis\Data\Spreadsheets for submission\"/>
    </mc:Choice>
  </mc:AlternateContent>
  <bookViews>
    <workbookView xWindow="0" yWindow="0" windowWidth="20490" windowHeight="7755" tabRatio="910" activeTab="2"/>
  </bookViews>
  <sheets>
    <sheet name="Post-crania" sheetId="7" r:id="rId1"/>
    <sheet name="Ontogeny" sheetId="4" r:id="rId2"/>
    <sheet name="SSD" sheetId="5" r:id="rId3"/>
  </sheets>
  <definedNames>
    <definedName name="_xlnm._FilterDatabase" localSheetId="0" hidden="1">'Post-crania'!$C$2:$CR$32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3" i="5" l="1"/>
  <c r="CI3" i="5"/>
  <c r="CG3" i="5"/>
  <c r="BW3" i="5"/>
  <c r="BX3" i="5"/>
  <c r="BY3" i="5"/>
  <c r="BZ3" i="5"/>
  <c r="CA3" i="5"/>
  <c r="CB3" i="5"/>
  <c r="CC3" i="5"/>
  <c r="CD3" i="5"/>
  <c r="BV3" i="5"/>
  <c r="BP3" i="5"/>
  <c r="BF3" i="5"/>
  <c r="BG3" i="5"/>
  <c r="BH3" i="5"/>
  <c r="BI3" i="5"/>
  <c r="BJ3" i="5"/>
  <c r="BK3" i="5"/>
  <c r="BL3" i="5"/>
  <c r="BM3" i="5"/>
  <c r="BE3" i="5"/>
  <c r="BD3" i="5"/>
  <c r="CD3" i="4" l="1"/>
  <c r="CE3" i="4"/>
  <c r="CD4" i="4"/>
  <c r="CE4" i="4"/>
  <c r="CD5" i="4"/>
  <c r="CE5" i="4"/>
  <c r="CD6" i="4"/>
  <c r="CE6" i="4"/>
  <c r="CD7" i="4"/>
  <c r="CE7" i="4"/>
  <c r="CD8" i="4"/>
  <c r="CE8" i="4"/>
  <c r="CD9" i="4"/>
  <c r="CE9" i="4"/>
  <c r="CD10" i="4"/>
  <c r="CE10" i="4"/>
  <c r="CD11" i="4"/>
  <c r="CE11" i="4"/>
  <c r="CD12" i="4"/>
  <c r="CE12" i="4"/>
  <c r="CD13" i="4"/>
  <c r="CE13" i="4"/>
  <c r="CD14" i="4"/>
  <c r="CE14" i="4"/>
  <c r="CR4" i="7" l="1"/>
  <c r="CR5" i="7"/>
  <c r="CR6" i="7"/>
  <c r="CR7" i="7"/>
  <c r="CR8" i="7"/>
  <c r="CR9" i="7"/>
  <c r="CR10" i="7"/>
  <c r="CR11" i="7"/>
  <c r="CR12" i="7"/>
  <c r="CR13" i="7"/>
  <c r="CR14" i="7"/>
  <c r="CR15" i="7"/>
  <c r="CR16" i="7"/>
  <c r="CR17" i="7"/>
  <c r="CR18" i="7"/>
  <c r="CR19" i="7"/>
  <c r="CR20" i="7"/>
  <c r="CR21" i="7"/>
  <c r="CR22" i="7"/>
  <c r="CR23" i="7"/>
  <c r="CR24" i="7"/>
  <c r="CR25" i="7"/>
  <c r="CR26" i="7"/>
  <c r="CR27" i="7"/>
  <c r="CR28" i="7"/>
  <c r="CR29" i="7"/>
  <c r="CR30" i="7"/>
  <c r="CR3" i="7"/>
  <c r="CQ4" i="7"/>
  <c r="CQ5" i="7"/>
  <c r="CQ6" i="7"/>
  <c r="CQ7" i="7"/>
  <c r="CQ8" i="7"/>
  <c r="CQ9" i="7"/>
  <c r="CQ10" i="7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CQ30" i="7"/>
  <c r="CQ3" i="7"/>
  <c r="BH5" i="5" l="1"/>
  <c r="BW5" i="5"/>
  <c r="CG5" i="5"/>
  <c r="BE4" i="5"/>
  <c r="BE5" i="5" s="1"/>
  <c r="BF4" i="5"/>
  <c r="BF5" i="5" s="1"/>
  <c r="BG4" i="5"/>
  <c r="BH4" i="5"/>
  <c r="BI4" i="5"/>
  <c r="BJ4" i="5"/>
  <c r="BJ5" i="5" s="1"/>
  <c r="BK4" i="5"/>
  <c r="BL4" i="5"/>
  <c r="BM4" i="5"/>
  <c r="BM5" i="5" s="1"/>
  <c r="BP4" i="5"/>
  <c r="BP5" i="5" s="1"/>
  <c r="BV4" i="5"/>
  <c r="BW4" i="5"/>
  <c r="BX4" i="5"/>
  <c r="BY4" i="5"/>
  <c r="BY5" i="5" s="1"/>
  <c r="BZ4" i="5"/>
  <c r="CA4" i="5"/>
  <c r="CB4" i="5"/>
  <c r="CB5" i="5" s="1"/>
  <c r="CC4" i="5"/>
  <c r="CC5" i="5" s="1"/>
  <c r="CD4" i="5"/>
  <c r="CG4" i="5"/>
  <c r="CH4" i="5"/>
  <c r="CI4" i="5"/>
  <c r="CI5" i="5" s="1"/>
  <c r="BI5" i="5"/>
  <c r="BL5" i="5"/>
  <c r="BX5" i="5"/>
  <c r="CA5" i="5"/>
  <c r="CH5" i="5"/>
  <c r="BN6" i="5"/>
  <c r="BO6" i="5"/>
  <c r="BP6" i="5"/>
  <c r="BR6" i="5"/>
  <c r="BS6" i="5"/>
  <c r="BT6" i="5"/>
  <c r="CE6" i="5"/>
  <c r="CF6" i="5"/>
  <c r="CG6" i="5"/>
  <c r="CI6" i="5"/>
  <c r="CJ6" i="5"/>
  <c r="CK6" i="5"/>
  <c r="CL6" i="5"/>
  <c r="CM6" i="5"/>
  <c r="CN6" i="5"/>
  <c r="BN7" i="5"/>
  <c r="BO7" i="5"/>
  <c r="BP7" i="5"/>
  <c r="BP8" i="5" s="1"/>
  <c r="BR7" i="5"/>
  <c r="BS7" i="5"/>
  <c r="BS8" i="5" s="1"/>
  <c r="BT7" i="5"/>
  <c r="BT8" i="5" s="1"/>
  <c r="CE7" i="5"/>
  <c r="CF7" i="5"/>
  <c r="CG7" i="5"/>
  <c r="CG8" i="5" s="1"/>
  <c r="CI7" i="5"/>
  <c r="CJ7" i="5"/>
  <c r="CJ8" i="5" s="1"/>
  <c r="CK7" i="5"/>
  <c r="CK8" i="5" s="1"/>
  <c r="CL7" i="5"/>
  <c r="CM7" i="5"/>
  <c r="CN7" i="5"/>
  <c r="BO8" i="5"/>
  <c r="CF8" i="5"/>
  <c r="CN8" i="5"/>
  <c r="BD4" i="5"/>
  <c r="CM8" i="5" l="1"/>
  <c r="CI8" i="5"/>
  <c r="CE8" i="5"/>
  <c r="BR8" i="5"/>
  <c r="BN8" i="5"/>
  <c r="CL8" i="5"/>
  <c r="CD5" i="5"/>
  <c r="BZ5" i="5"/>
  <c r="BV5" i="5"/>
  <c r="BK5" i="5"/>
  <c r="BG5" i="5"/>
  <c r="BD5" i="5"/>
  <c r="AZ9" i="4" l="1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BA3" i="4" l="1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AZ4" i="4"/>
  <c r="AZ5" i="4"/>
  <c r="AZ6" i="4"/>
  <c r="AZ7" i="4"/>
  <c r="AZ8" i="4"/>
  <c r="AZ3" i="4"/>
</calcChain>
</file>

<file path=xl/sharedStrings.xml><?xml version="1.0" encoding="utf-8"?>
<sst xmlns="http://schemas.openxmlformats.org/spreadsheetml/2006/main" count="753" uniqueCount="252">
  <si>
    <t xml:space="preserve">Specimen </t>
  </si>
  <si>
    <t xml:space="preserve">Country </t>
  </si>
  <si>
    <t>Location</t>
  </si>
  <si>
    <t>Locality no.</t>
  </si>
  <si>
    <t>Country code</t>
  </si>
  <si>
    <t>Sex</t>
  </si>
  <si>
    <t>P3/p3</t>
  </si>
  <si>
    <t>Intersphenoid suture</t>
  </si>
  <si>
    <t>Palatinoole suture</t>
  </si>
  <si>
    <t>Code</t>
  </si>
  <si>
    <t>Group</t>
  </si>
  <si>
    <t>Epiphyses fused</t>
  </si>
  <si>
    <t>GB: Greatest breadth over the wings</t>
  </si>
  <si>
    <t>GL: Greatest length</t>
  </si>
  <si>
    <t>BFcr: Greatest breadth of the cranial articular surface</t>
  </si>
  <si>
    <t>BFcd: Greatest breadth of the caudal articular surface</t>
  </si>
  <si>
    <t>LAd: Length of the dorsal arch</t>
  </si>
  <si>
    <t>H: Height</t>
  </si>
  <si>
    <t>Atlas</t>
  </si>
  <si>
    <t>Axis</t>
  </si>
  <si>
    <t>LCDe: Greatest length in the region of the corpus</t>
  </si>
  <si>
    <t>BPacd: Greatest breadth across the caudal articular process</t>
  </si>
  <si>
    <t>BPtr: Greatest breadth across the tranverse process</t>
  </si>
  <si>
    <t>SBV: Smallest breadth of the vertebra</t>
  </si>
  <si>
    <t>Sacrum</t>
  </si>
  <si>
    <t>Number of segments</t>
  </si>
  <si>
    <t>GL: Greatest length on the ventral side</t>
  </si>
  <si>
    <t>PL: Physiological length</t>
  </si>
  <si>
    <t>HFcr: Greatest height of the cranial articular surface</t>
  </si>
  <si>
    <t>HS: Height along the spine</t>
  </si>
  <si>
    <t>DHA: Diagonal height</t>
  </si>
  <si>
    <t>Ld: Greatest dosal length</t>
  </si>
  <si>
    <t>SLC: Smallest length of the neck of the scapula</t>
  </si>
  <si>
    <t>GLP: Greatest length of the glenoid process</t>
  </si>
  <si>
    <t>LG: Length of the glenoid cavity</t>
  </si>
  <si>
    <t>BG: Bread of the glenoid cavity</t>
  </si>
  <si>
    <t>GLC: Greatest length from the caput</t>
  </si>
  <si>
    <t>Dp: Greatest depth of the proximal end</t>
  </si>
  <si>
    <t>SD: Smallest breadth of the diaphysis</t>
  </si>
  <si>
    <t>Bd: Greatest breadth of the distal end</t>
  </si>
  <si>
    <t>Bp: Greatest breadth of the proximal end</t>
  </si>
  <si>
    <t>DPA: Depth across the processus anconaeus</t>
  </si>
  <si>
    <t>SDO: Smallest depth of the olecranon</t>
  </si>
  <si>
    <t>BPC: Greatest breath across the proximal articular surface</t>
  </si>
  <si>
    <t>GL: Greatest length of one half</t>
  </si>
  <si>
    <t>LAR: Length of the acetabulum on the rim</t>
  </si>
  <si>
    <t>SH: Smallest height of the shaft of the illium</t>
  </si>
  <si>
    <t>SB: Smallest breadth of the shaft of the illium</t>
  </si>
  <si>
    <t>LFo: Inner length of the foramen obturatum</t>
  </si>
  <si>
    <t>GBTc: Greatest breadth across the Tubera coxarum</t>
  </si>
  <si>
    <t>GBA: Greatest breadth across the acetabula</t>
  </si>
  <si>
    <t>GBTi: Greatest breadth across the Tubera ischiadica</t>
  </si>
  <si>
    <t>DC: Greatest depth of the Caput femoris</t>
  </si>
  <si>
    <t>GB: Greatest breadth</t>
  </si>
  <si>
    <t>AMNH 52097</t>
  </si>
  <si>
    <t>Democratic Republic of the Congo</t>
  </si>
  <si>
    <t>6 F</t>
  </si>
  <si>
    <t>COD</t>
  </si>
  <si>
    <t>F</t>
  </si>
  <si>
    <t>VI/VIII</t>
  </si>
  <si>
    <t>F?</t>
  </si>
  <si>
    <t>COD F VI/VIII</t>
  </si>
  <si>
    <t>RBINS 21278</t>
  </si>
  <si>
    <t>Uélé, Parc nat. Garamba</t>
  </si>
  <si>
    <t>VII/VIII</t>
  </si>
  <si>
    <t>RBINS 11802</t>
  </si>
  <si>
    <t>Katanga, Parc nat. Upem, Lusinga (8°56'S - 27°12'E)</t>
  </si>
  <si>
    <t>6.11 F</t>
  </si>
  <si>
    <t>III</t>
  </si>
  <si>
    <t>U</t>
  </si>
  <si>
    <t>COD F III</t>
  </si>
  <si>
    <t>RBINS 11799</t>
  </si>
  <si>
    <t>Katanga, Parc nat. Upem, Kaswabilenga, rive dr. Lufira (piste Lusinga-Mabwe)</t>
  </si>
  <si>
    <t>V</t>
  </si>
  <si>
    <t>S</t>
  </si>
  <si>
    <t>COD F V</t>
  </si>
  <si>
    <t>LS: Length of the symphysis</t>
  </si>
  <si>
    <t>RBINS 21436</t>
  </si>
  <si>
    <t>Kivu, Parc nat. Albert, Kasindi (0°3'N - 29°41'E), Port on the Edouard Lake</t>
  </si>
  <si>
    <t>6.9 M</t>
  </si>
  <si>
    <t>M</t>
  </si>
  <si>
    <t>COD M V</t>
  </si>
  <si>
    <t>RBINS 11801</t>
  </si>
  <si>
    <t>Katanga, Parc nat., Upem, Lusinga (8°56'S - 27°12'E)</t>
  </si>
  <si>
    <t>6.11 M</t>
  </si>
  <si>
    <t>COD M  V</t>
  </si>
  <si>
    <t>RMCA R.G.36543</t>
  </si>
  <si>
    <t>II/bd/4, P.N.G., Vele</t>
  </si>
  <si>
    <t>6</t>
  </si>
  <si>
    <t>VIII</t>
  </si>
  <si>
    <t>?</t>
  </si>
  <si>
    <t>Sacrum 4th segment not completely fused to the 3rd segment</t>
  </si>
  <si>
    <t>BMNH 1233.d</t>
  </si>
  <si>
    <t>Ethiopia</t>
  </si>
  <si>
    <t>USNM 163100</t>
  </si>
  <si>
    <t>Kenya</t>
  </si>
  <si>
    <t>Guaso Nyiro</t>
  </si>
  <si>
    <t>10</t>
  </si>
  <si>
    <t>10 F</t>
  </si>
  <si>
    <t>KEN</t>
  </si>
  <si>
    <t>IV</t>
  </si>
  <si>
    <t>KEN F IV</t>
  </si>
  <si>
    <t>USNM 163101</t>
  </si>
  <si>
    <t>Guaso Ngishu Plateau</t>
  </si>
  <si>
    <t>U?</t>
  </si>
  <si>
    <t>USNM 163103</t>
  </si>
  <si>
    <t>IV/V</t>
  </si>
  <si>
    <t>KEN F IV/V</t>
  </si>
  <si>
    <t>USNM 164506</t>
  </si>
  <si>
    <t>USNM 163299</t>
  </si>
  <si>
    <t>Mount Kenya, 8500ft</t>
  </si>
  <si>
    <t>10.5</t>
  </si>
  <si>
    <t>10.5 F</t>
  </si>
  <si>
    <t>USNM 163099</t>
  </si>
  <si>
    <t>Mount Kenya, W Slope, 7000 ft</t>
  </si>
  <si>
    <t>N</t>
  </si>
  <si>
    <t>Almost completely fused</t>
  </si>
  <si>
    <t>USNM 163105</t>
  </si>
  <si>
    <t>USNM 161909</t>
  </si>
  <si>
    <t>Kitanga Farm</t>
  </si>
  <si>
    <t>10.6</t>
  </si>
  <si>
    <t>10.6 M</t>
  </si>
  <si>
    <t>KEN M III</t>
  </si>
  <si>
    <t>USNM 162920</t>
  </si>
  <si>
    <t>Guaso Nyiro, Sotik</t>
  </si>
  <si>
    <t>10.2</t>
  </si>
  <si>
    <t>10.2 M</t>
  </si>
  <si>
    <t>V/VI</t>
  </si>
  <si>
    <t>KEN M V/VI</t>
  </si>
  <si>
    <t>USNM 163104</t>
  </si>
  <si>
    <t>10 M</t>
  </si>
  <si>
    <t>KEN M IV</t>
  </si>
  <si>
    <t>USNM 163102</t>
  </si>
  <si>
    <t>USNM 164502</t>
  </si>
  <si>
    <t>Mount Kenya, SW slope, 7000 ft</t>
  </si>
  <si>
    <t>10.5 M</t>
  </si>
  <si>
    <t>VIII?</t>
  </si>
  <si>
    <t>KEN M VIII?</t>
  </si>
  <si>
    <t>USNM 163344</t>
  </si>
  <si>
    <t>RMCA R.G.2172</t>
  </si>
  <si>
    <t>Ziwani</t>
  </si>
  <si>
    <t>10.4</t>
  </si>
  <si>
    <t>UMZC K.4065</t>
  </si>
  <si>
    <t>Somalia</t>
  </si>
  <si>
    <t>Hargeisa, Somaliland</t>
  </si>
  <si>
    <t>16.1</t>
  </si>
  <si>
    <t>VI</t>
  </si>
  <si>
    <t>BMNH 1935.9.19.2</t>
  </si>
  <si>
    <t>Tanzania</t>
  </si>
  <si>
    <t>Balbal, Olduvai (Tanganyika)</t>
  </si>
  <si>
    <t>.</t>
  </si>
  <si>
    <t>BMNH 1934.4.137</t>
  </si>
  <si>
    <t>Uganda-Kenya</t>
  </si>
  <si>
    <t>Mt. Elgon</t>
  </si>
  <si>
    <t>23.3</t>
  </si>
  <si>
    <t>South Africa</t>
  </si>
  <si>
    <t>BMNH 1860.7.22.25 1232B</t>
  </si>
  <si>
    <t>17</t>
  </si>
  <si>
    <t>ZMB_Mam_7884</t>
  </si>
  <si>
    <t>Capland</t>
  </si>
  <si>
    <t>BMNH 61.1000 11244</t>
  </si>
  <si>
    <t>Zambia</t>
  </si>
  <si>
    <t>Kabompo District</t>
  </si>
  <si>
    <t>24.2</t>
  </si>
  <si>
    <t xml:space="preserve">GLF: Greatest lenth from cranial to caudal articular surface </t>
  </si>
  <si>
    <t xml:space="preserve">LAPa: Greatest length of the arch </t>
  </si>
  <si>
    <t>Scapula</t>
  </si>
  <si>
    <t>Humerus</t>
  </si>
  <si>
    <t xml:space="preserve">Radius </t>
  </si>
  <si>
    <t>Ulna</t>
  </si>
  <si>
    <t xml:space="preserve">Patella </t>
  </si>
  <si>
    <t xml:space="preserve">Femur </t>
  </si>
  <si>
    <t>Tibia</t>
  </si>
  <si>
    <t>Fibula</t>
  </si>
  <si>
    <t>Scapho-lunar</t>
  </si>
  <si>
    <t xml:space="preserve">Navicular </t>
  </si>
  <si>
    <t xml:space="preserve">Astragalus </t>
  </si>
  <si>
    <t>Mt V</t>
  </si>
  <si>
    <t>Mt IV</t>
  </si>
  <si>
    <t>Mt III</t>
  </si>
  <si>
    <t xml:space="preserve">Mt II </t>
  </si>
  <si>
    <t xml:space="preserve">Mc V </t>
  </si>
  <si>
    <t xml:space="preserve">Mc IV </t>
  </si>
  <si>
    <t xml:space="preserve">Mc III </t>
  </si>
  <si>
    <t xml:space="preserve">Mc II </t>
  </si>
  <si>
    <t>13a. Length of the carnassial</t>
  </si>
  <si>
    <t>Ratios</t>
  </si>
  <si>
    <t>Almost completely fused (humerus and tibia)</t>
  </si>
  <si>
    <t xml:space="preserve">Calcaneus </t>
  </si>
  <si>
    <t>N (long bones and calcaneum)</t>
  </si>
  <si>
    <t>N (long bones)</t>
  </si>
  <si>
    <t>Humerus GL</t>
  </si>
  <si>
    <t>Humerus GLC</t>
  </si>
  <si>
    <t>Humerus SD</t>
  </si>
  <si>
    <t>Radius SD</t>
  </si>
  <si>
    <t>Radius GL</t>
  </si>
  <si>
    <t>Ulna GL</t>
  </si>
  <si>
    <t>Ulna DPA</t>
  </si>
  <si>
    <t>Ulna SDO</t>
  </si>
  <si>
    <t>Ulna BPC</t>
  </si>
  <si>
    <t>Femur GL</t>
  </si>
  <si>
    <t>Femur BP</t>
  </si>
  <si>
    <t>Radius BD</t>
  </si>
  <si>
    <t>Radius BP</t>
  </si>
  <si>
    <t>Humerus BD</t>
  </si>
  <si>
    <t>Humerus DP</t>
  </si>
  <si>
    <t>Femur DC</t>
  </si>
  <si>
    <t>Femur SD</t>
  </si>
  <si>
    <t>Femur BD</t>
  </si>
  <si>
    <t>Patella GL</t>
  </si>
  <si>
    <t>Patella GB</t>
  </si>
  <si>
    <t>Tibia GL</t>
  </si>
  <si>
    <t>Tibia Bp</t>
  </si>
  <si>
    <t>Tibia SD</t>
  </si>
  <si>
    <t>Tibia Bd</t>
  </si>
  <si>
    <t>Fibula GL</t>
  </si>
  <si>
    <t>Scapho-lunar GB</t>
  </si>
  <si>
    <t>Navicular GB</t>
  </si>
  <si>
    <t>Astragalus GL</t>
  </si>
  <si>
    <t>Calcaneum GL</t>
  </si>
  <si>
    <t>Calcaneum GB</t>
  </si>
  <si>
    <t>Calcaneum</t>
  </si>
  <si>
    <t>F 7</t>
  </si>
  <si>
    <t>F 4</t>
  </si>
  <si>
    <t>F 4.5</t>
  </si>
  <si>
    <t>M 5</t>
  </si>
  <si>
    <t>M 4</t>
  </si>
  <si>
    <t>M 5.5</t>
  </si>
  <si>
    <t>M 3</t>
  </si>
  <si>
    <t xml:space="preserve">Calcaneum </t>
  </si>
  <si>
    <t>Pelvis</t>
  </si>
  <si>
    <t>SSD</t>
  </si>
  <si>
    <t>Site</t>
  </si>
  <si>
    <t>Statistic</t>
  </si>
  <si>
    <t>Mean F</t>
  </si>
  <si>
    <t>Mean M</t>
  </si>
  <si>
    <t xml:space="preserve">Indices </t>
  </si>
  <si>
    <t>Bracial index: radius length/humerus length</t>
  </si>
  <si>
    <t>Crural index: tibial length/femur length</t>
  </si>
  <si>
    <t>6.4</t>
  </si>
  <si>
    <t>Post-cranial L&amp;R measurements combined (left used preferentially, right used otherwise)</t>
  </si>
  <si>
    <t>Sex_P3/p3</t>
  </si>
  <si>
    <t>SSD values for post-crania</t>
  </si>
  <si>
    <t>Female and male post-cranial ontogeny data with ratios. Ratio = Log10(x/m1 length)</t>
  </si>
  <si>
    <t>Museum</t>
  </si>
  <si>
    <t>American Museum of Natural History (Department of Mammalogy), New York</t>
  </si>
  <si>
    <t>Royal Museum for Central Africa, Tervuren</t>
  </si>
  <si>
    <t>Royal Belgian Institute of Natural Sciences (Recent Vertebrates), Brussels</t>
  </si>
  <si>
    <t>Natural History Museum (Mammal Section), London</t>
  </si>
  <si>
    <t>Smithsonian Institution National Museum of Natural History (Division of Mammals), Washington DC</t>
  </si>
  <si>
    <t>University Museum of Zoology, Cambridge</t>
  </si>
  <si>
    <t>Museum für Naturkunde (Recent Mammals),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</si>
</sst>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right"/>
    </xf>
    <xf numFmtId="0" fontId="2" fillId="3" borderId="0" xfId="0" applyFont="1" applyFill="1" applyBorder="1"/>
    <xf numFmtId="49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right" wrapText="1"/>
    </xf>
    <xf numFmtId="49" fontId="2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0" xfId="0" applyNumberFormat="1" applyFont="1" applyFill="1"/>
    <xf numFmtId="0" fontId="1" fillId="0" borderId="0" xfId="0" applyFont="1" applyFill="1"/>
    <xf numFmtId="0" fontId="1" fillId="3" borderId="0" xfId="0" applyFont="1" applyFill="1" applyAlignment="1">
      <alignment wrapText="1"/>
    </xf>
    <xf numFmtId="0" fontId="5" fillId="0" borderId="0" xfId="0" applyNumberFormat="1" applyFont="1" applyFill="1"/>
    <xf numFmtId="0" fontId="3" fillId="0" borderId="0" xfId="0" applyFont="1" applyFill="1" applyAlignment="1"/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2"/>
  <sheetViews>
    <sheetView workbookViewId="0">
      <pane ySplit="2" topLeftCell="A3" activePane="bottomLeft" state="frozen"/>
      <selection pane="bottomLeft" activeCell="I35" sqref="I35"/>
    </sheetView>
  </sheetViews>
  <sheetFormatPr defaultRowHeight="9" x14ac:dyDescent="0.15"/>
  <cols>
    <col min="1" max="1" width="18.5703125" style="6" customWidth="1"/>
    <col min="2" max="2" width="12.85546875" style="6" customWidth="1"/>
    <col min="3" max="3" width="9.140625" style="14"/>
    <col min="4" max="9" width="9.140625" style="6"/>
    <col min="10" max="94" width="9.140625" style="6" customWidth="1"/>
    <col min="95" max="16384" width="9.140625" style="6"/>
  </cols>
  <sheetData>
    <row r="1" spans="1:96" ht="45" x14ac:dyDescent="0.15">
      <c r="A1" s="1" t="s">
        <v>240</v>
      </c>
      <c r="C1" s="32"/>
      <c r="D1" s="10"/>
      <c r="E1" s="10"/>
      <c r="F1" s="10"/>
      <c r="G1" s="10"/>
      <c r="H1" s="10"/>
      <c r="I1" s="10"/>
      <c r="J1" s="10" t="s">
        <v>18</v>
      </c>
      <c r="K1" s="10"/>
      <c r="L1" s="10"/>
      <c r="M1" s="10"/>
      <c r="N1" s="10"/>
      <c r="O1" s="10"/>
      <c r="P1" s="10"/>
      <c r="Q1" s="10" t="s">
        <v>19</v>
      </c>
      <c r="R1" s="10"/>
      <c r="S1" s="10"/>
      <c r="T1" s="10"/>
      <c r="U1" s="10"/>
      <c r="V1" s="10"/>
      <c r="W1" s="10"/>
      <c r="X1" s="10"/>
      <c r="Y1" s="10" t="s">
        <v>24</v>
      </c>
      <c r="Z1" s="10"/>
      <c r="AA1" s="10"/>
      <c r="AB1" s="10"/>
      <c r="AC1" s="10"/>
      <c r="AD1" s="10"/>
      <c r="AE1" s="10" t="s">
        <v>166</v>
      </c>
      <c r="AF1" s="10"/>
      <c r="AG1" s="10"/>
      <c r="AH1" s="10"/>
      <c r="AI1" s="10"/>
      <c r="AJ1" s="10"/>
      <c r="AK1" s="10"/>
      <c r="AL1" s="10" t="s">
        <v>167</v>
      </c>
      <c r="AM1" s="10"/>
      <c r="AN1" s="10"/>
      <c r="AO1" s="10"/>
      <c r="AP1" s="10"/>
      <c r="AQ1" s="10" t="s">
        <v>168</v>
      </c>
      <c r="AR1" s="10"/>
      <c r="AS1" s="10"/>
      <c r="AT1" s="10"/>
      <c r="AU1" s="10" t="s">
        <v>169</v>
      </c>
      <c r="AV1" s="10"/>
      <c r="AW1" s="10"/>
      <c r="AX1" s="10"/>
      <c r="AY1" s="10" t="s">
        <v>230</v>
      </c>
      <c r="AZ1" s="10"/>
      <c r="BA1" s="10"/>
      <c r="BB1" s="10"/>
      <c r="BC1" s="10"/>
      <c r="BD1" s="10"/>
      <c r="BE1" s="10"/>
      <c r="BF1" s="10"/>
      <c r="BG1" s="10"/>
      <c r="BH1" s="10" t="s">
        <v>171</v>
      </c>
      <c r="BI1" s="10"/>
      <c r="BJ1" s="10"/>
      <c r="BK1" s="10"/>
      <c r="BL1" s="10"/>
      <c r="BM1" s="10"/>
      <c r="BN1" s="10" t="s">
        <v>170</v>
      </c>
      <c r="BO1" s="10"/>
      <c r="BP1" s="10" t="s">
        <v>172</v>
      </c>
      <c r="BQ1" s="10"/>
      <c r="BR1" s="10"/>
      <c r="BS1" s="10"/>
      <c r="BT1" s="11" t="s">
        <v>173</v>
      </c>
      <c r="BU1" s="12" t="s">
        <v>174</v>
      </c>
      <c r="BV1" s="12" t="s">
        <v>175</v>
      </c>
      <c r="BW1" s="11" t="s">
        <v>176</v>
      </c>
      <c r="BX1" s="11" t="s">
        <v>188</v>
      </c>
      <c r="BY1" s="11"/>
      <c r="BZ1" s="11" t="s">
        <v>184</v>
      </c>
      <c r="CA1" s="11"/>
      <c r="CB1" s="11" t="s">
        <v>183</v>
      </c>
      <c r="CC1" s="11"/>
      <c r="CD1" s="11" t="s">
        <v>182</v>
      </c>
      <c r="CE1" s="11"/>
      <c r="CF1" s="11" t="s">
        <v>181</v>
      </c>
      <c r="CG1" s="11"/>
      <c r="CH1" s="11" t="s">
        <v>180</v>
      </c>
      <c r="CI1" s="11"/>
      <c r="CJ1" s="11" t="s">
        <v>179</v>
      </c>
      <c r="CK1" s="11"/>
      <c r="CL1" s="11" t="s">
        <v>178</v>
      </c>
      <c r="CM1" s="11"/>
      <c r="CN1" s="11" t="s">
        <v>177</v>
      </c>
      <c r="CO1" s="11"/>
      <c r="CQ1" s="29" t="s">
        <v>236</v>
      </c>
    </row>
    <row r="2" spans="1:96" ht="63" x14ac:dyDescent="0.15">
      <c r="B2" s="29" t="s">
        <v>244</v>
      </c>
      <c r="C2" s="33" t="s">
        <v>0</v>
      </c>
      <c r="D2" s="10" t="s">
        <v>1</v>
      </c>
      <c r="E2" s="10" t="s">
        <v>2</v>
      </c>
      <c r="F2" s="25" t="s">
        <v>3</v>
      </c>
      <c r="G2" s="10" t="s">
        <v>5</v>
      </c>
      <c r="H2" s="10" t="s">
        <v>6</v>
      </c>
      <c r="I2" s="10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164</v>
      </c>
      <c r="O2" s="11" t="s">
        <v>16</v>
      </c>
      <c r="P2" s="11" t="s">
        <v>17</v>
      </c>
      <c r="Q2" s="11" t="s">
        <v>20</v>
      </c>
      <c r="R2" s="11" t="s">
        <v>165</v>
      </c>
      <c r="S2" s="11" t="s">
        <v>14</v>
      </c>
      <c r="T2" s="11" t="s">
        <v>21</v>
      </c>
      <c r="U2" s="11" t="s">
        <v>22</v>
      </c>
      <c r="V2" s="11" t="s">
        <v>23</v>
      </c>
      <c r="W2" s="11" t="s">
        <v>15</v>
      </c>
      <c r="X2" s="11" t="s">
        <v>17</v>
      </c>
      <c r="Y2" s="11" t="s">
        <v>25</v>
      </c>
      <c r="Z2" s="11" t="s">
        <v>26</v>
      </c>
      <c r="AA2" s="11" t="s">
        <v>27</v>
      </c>
      <c r="AB2" s="11" t="s">
        <v>12</v>
      </c>
      <c r="AC2" s="11" t="s">
        <v>14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35</v>
      </c>
      <c r="AL2" s="11" t="s">
        <v>13</v>
      </c>
      <c r="AM2" s="11" t="s">
        <v>36</v>
      </c>
      <c r="AN2" s="11" t="s">
        <v>37</v>
      </c>
      <c r="AO2" s="11" t="s">
        <v>38</v>
      </c>
      <c r="AP2" s="11" t="s">
        <v>39</v>
      </c>
      <c r="AQ2" s="11" t="s">
        <v>13</v>
      </c>
      <c r="AR2" s="11" t="s">
        <v>40</v>
      </c>
      <c r="AS2" s="11" t="s">
        <v>38</v>
      </c>
      <c r="AT2" s="11" t="s">
        <v>39</v>
      </c>
      <c r="AU2" s="11" t="s">
        <v>13</v>
      </c>
      <c r="AV2" s="11" t="s">
        <v>41</v>
      </c>
      <c r="AW2" s="11" t="s">
        <v>42</v>
      </c>
      <c r="AX2" s="11" t="s">
        <v>43</v>
      </c>
      <c r="AY2" s="11" t="s">
        <v>44</v>
      </c>
      <c r="AZ2" s="11" t="s">
        <v>45</v>
      </c>
      <c r="BA2" s="11" t="s">
        <v>46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76</v>
      </c>
      <c r="BH2" s="11" t="s">
        <v>13</v>
      </c>
      <c r="BI2" s="11" t="s">
        <v>36</v>
      </c>
      <c r="BJ2" s="11" t="s">
        <v>40</v>
      </c>
      <c r="BK2" s="11" t="s">
        <v>52</v>
      </c>
      <c r="BL2" s="11" t="s">
        <v>38</v>
      </c>
      <c r="BM2" s="11" t="s">
        <v>39</v>
      </c>
      <c r="BN2" s="11" t="s">
        <v>13</v>
      </c>
      <c r="BO2" s="11" t="s">
        <v>53</v>
      </c>
      <c r="BP2" s="11" t="s">
        <v>13</v>
      </c>
      <c r="BQ2" s="11" t="s">
        <v>40</v>
      </c>
      <c r="BR2" s="11" t="s">
        <v>38</v>
      </c>
      <c r="BS2" s="11" t="s">
        <v>39</v>
      </c>
      <c r="BT2" s="11" t="s">
        <v>13</v>
      </c>
      <c r="BU2" s="11" t="s">
        <v>53</v>
      </c>
      <c r="BV2" s="11" t="s">
        <v>53</v>
      </c>
      <c r="BW2" s="11" t="s">
        <v>13</v>
      </c>
      <c r="BX2" s="11" t="s">
        <v>13</v>
      </c>
      <c r="BY2" s="11" t="s">
        <v>53</v>
      </c>
      <c r="BZ2" s="11" t="s">
        <v>13</v>
      </c>
      <c r="CA2" s="11" t="s">
        <v>39</v>
      </c>
      <c r="CB2" s="11" t="s">
        <v>13</v>
      </c>
      <c r="CC2" s="11" t="s">
        <v>39</v>
      </c>
      <c r="CD2" s="11" t="s">
        <v>13</v>
      </c>
      <c r="CE2" s="11" t="s">
        <v>39</v>
      </c>
      <c r="CF2" s="11" t="s">
        <v>13</v>
      </c>
      <c r="CG2" s="11" t="s">
        <v>39</v>
      </c>
      <c r="CH2" s="11" t="s">
        <v>13</v>
      </c>
      <c r="CI2" s="11" t="s">
        <v>39</v>
      </c>
      <c r="CJ2" s="11" t="s">
        <v>13</v>
      </c>
      <c r="CK2" s="11" t="s">
        <v>39</v>
      </c>
      <c r="CL2" s="11" t="s">
        <v>13</v>
      </c>
      <c r="CM2" s="11" t="s">
        <v>39</v>
      </c>
      <c r="CN2" s="11" t="s">
        <v>13</v>
      </c>
      <c r="CO2" s="11" t="s">
        <v>39</v>
      </c>
      <c r="CQ2" s="11" t="s">
        <v>237</v>
      </c>
      <c r="CR2" s="11" t="s">
        <v>238</v>
      </c>
    </row>
    <row r="3" spans="1:96" x14ac:dyDescent="0.15">
      <c r="B3" s="6" t="s">
        <v>245</v>
      </c>
      <c r="C3" s="14" t="s">
        <v>54</v>
      </c>
      <c r="D3" s="5" t="s">
        <v>55</v>
      </c>
      <c r="F3" s="7">
        <v>6</v>
      </c>
      <c r="G3" s="5" t="s">
        <v>58</v>
      </c>
      <c r="H3" s="5" t="s">
        <v>59</v>
      </c>
      <c r="AL3" s="6">
        <v>246.6</v>
      </c>
      <c r="AM3" s="6">
        <v>229.52</v>
      </c>
      <c r="AN3" s="6">
        <v>75.05</v>
      </c>
      <c r="AO3" s="6">
        <v>20.05</v>
      </c>
      <c r="AP3" s="6">
        <v>55.8</v>
      </c>
      <c r="AQ3" s="6">
        <v>250.8</v>
      </c>
      <c r="AR3" s="6">
        <v>31.61</v>
      </c>
      <c r="AS3" s="6">
        <v>22.7</v>
      </c>
      <c r="AT3" s="6">
        <v>43.6</v>
      </c>
      <c r="AU3" s="6">
        <v>284.57</v>
      </c>
      <c r="AV3" s="6">
        <v>42.84</v>
      </c>
      <c r="AW3" s="6">
        <v>36.85</v>
      </c>
      <c r="AX3" s="6">
        <v>39.01</v>
      </c>
      <c r="BH3" s="6">
        <v>263.98</v>
      </c>
      <c r="BI3" s="6">
        <v>263.98</v>
      </c>
      <c r="BJ3" s="6">
        <v>63.13</v>
      </c>
      <c r="BK3" s="6">
        <v>28.92</v>
      </c>
      <c r="BL3" s="6">
        <v>22.38</v>
      </c>
      <c r="BM3" s="6">
        <v>56.35</v>
      </c>
      <c r="BU3" s="6">
        <v>37.24</v>
      </c>
      <c r="BV3" s="6">
        <v>26.47</v>
      </c>
      <c r="BW3" s="6">
        <v>42.64</v>
      </c>
      <c r="BX3" s="6">
        <v>71.47</v>
      </c>
      <c r="BY3" s="6">
        <v>31.43</v>
      </c>
      <c r="BZ3" s="6">
        <v>95.86</v>
      </c>
      <c r="CA3" s="6">
        <v>17.38</v>
      </c>
      <c r="CB3" s="6">
        <v>110.18</v>
      </c>
      <c r="CC3" s="6">
        <v>17.2</v>
      </c>
      <c r="CD3" s="6">
        <v>107.86</v>
      </c>
      <c r="CE3" s="6">
        <v>16.59</v>
      </c>
      <c r="CF3" s="6">
        <v>87.15</v>
      </c>
      <c r="CG3" s="6">
        <v>18.649999999999999</v>
      </c>
      <c r="CH3" s="6">
        <v>87.71</v>
      </c>
      <c r="CI3" s="6">
        <v>14.6</v>
      </c>
      <c r="CJ3" s="6">
        <v>98.23</v>
      </c>
      <c r="CK3" s="6">
        <v>15.98</v>
      </c>
      <c r="CL3" s="6">
        <v>95.7</v>
      </c>
      <c r="CM3" s="6">
        <v>14.42</v>
      </c>
      <c r="CN3" s="6">
        <v>80.58</v>
      </c>
      <c r="CO3" s="6">
        <v>12.53</v>
      </c>
      <c r="CQ3" s="6">
        <f>AQ3/AL3</f>
        <v>1.0170316301703164</v>
      </c>
      <c r="CR3" s="6">
        <f>BP3/BH3</f>
        <v>0</v>
      </c>
    </row>
    <row r="4" spans="1:96" x14ac:dyDescent="0.15">
      <c r="B4" s="3" t="s">
        <v>246</v>
      </c>
      <c r="C4" s="5" t="s">
        <v>86</v>
      </c>
      <c r="D4" s="6" t="s">
        <v>55</v>
      </c>
      <c r="E4" s="6" t="s">
        <v>87</v>
      </c>
      <c r="F4" s="7" t="s">
        <v>88</v>
      </c>
      <c r="G4" s="5" t="s">
        <v>69</v>
      </c>
      <c r="H4" s="5" t="s">
        <v>89</v>
      </c>
      <c r="I4" s="6" t="s">
        <v>91</v>
      </c>
      <c r="J4" s="6">
        <v>142.99</v>
      </c>
      <c r="K4" s="6">
        <v>80.86</v>
      </c>
      <c r="L4" s="6">
        <v>55.28</v>
      </c>
      <c r="M4" s="6">
        <v>48.75</v>
      </c>
      <c r="N4" s="6">
        <v>56.8</v>
      </c>
      <c r="O4" s="6">
        <v>34.28</v>
      </c>
      <c r="P4" s="6">
        <v>38.82</v>
      </c>
      <c r="Q4" s="6">
        <v>79.73</v>
      </c>
      <c r="R4" s="6">
        <v>73.709999999999994</v>
      </c>
      <c r="S4" s="6">
        <v>48.27</v>
      </c>
      <c r="T4" s="6">
        <v>53.44</v>
      </c>
      <c r="U4" s="6">
        <v>63.12</v>
      </c>
      <c r="V4" s="6">
        <v>27.02</v>
      </c>
      <c r="W4" s="6">
        <v>24.82</v>
      </c>
      <c r="X4" s="6">
        <v>76.69</v>
      </c>
      <c r="Y4" s="6">
        <v>4</v>
      </c>
      <c r="AB4" s="6">
        <v>95.65</v>
      </c>
      <c r="AC4" s="6">
        <v>33.44</v>
      </c>
      <c r="AD4" s="6">
        <v>17.23</v>
      </c>
      <c r="AY4" s="6">
        <v>222.21</v>
      </c>
      <c r="AZ4" s="6">
        <v>32.51</v>
      </c>
      <c r="BA4" s="6">
        <v>33.409999999999997</v>
      </c>
      <c r="BB4" s="6">
        <v>14.48</v>
      </c>
      <c r="BC4" s="6">
        <v>49.93</v>
      </c>
      <c r="BD4" s="6">
        <v>7.8</v>
      </c>
      <c r="BE4" s="6">
        <v>33.71</v>
      </c>
      <c r="BF4" s="6">
        <v>23.65</v>
      </c>
      <c r="BG4" s="6">
        <v>55.92</v>
      </c>
      <c r="BV4" s="6">
        <v>24.9</v>
      </c>
      <c r="BW4" s="6">
        <v>38.590000000000003</v>
      </c>
      <c r="BZ4" s="6">
        <v>95.72</v>
      </c>
      <c r="CB4" s="6">
        <v>108.75</v>
      </c>
      <c r="CD4" s="6">
        <v>104.47</v>
      </c>
      <c r="CF4" s="6">
        <v>87.56</v>
      </c>
      <c r="CJ4" s="6">
        <v>98.45</v>
      </c>
      <c r="CL4" s="6">
        <v>96.33</v>
      </c>
      <c r="CN4" s="6">
        <v>80.78</v>
      </c>
      <c r="CQ4" s="6" t="e">
        <f t="shared" ref="CQ4:CQ30" si="0">AQ4/AL4</f>
        <v>#DIV/0!</v>
      </c>
      <c r="CR4" s="6" t="e">
        <f t="shared" ref="CR4:CR30" si="1">BP4/BH4</f>
        <v>#DIV/0!</v>
      </c>
    </row>
    <row r="5" spans="1:96" x14ac:dyDescent="0.15">
      <c r="B5" s="3" t="s">
        <v>247</v>
      </c>
      <c r="C5" s="14" t="s">
        <v>62</v>
      </c>
      <c r="D5" s="5" t="s">
        <v>55</v>
      </c>
      <c r="E5" s="6" t="s">
        <v>63</v>
      </c>
      <c r="F5" s="7" t="s">
        <v>239</v>
      </c>
      <c r="G5" s="5" t="s">
        <v>58</v>
      </c>
      <c r="H5" s="5" t="s">
        <v>64</v>
      </c>
      <c r="J5" s="6">
        <v>144.43</v>
      </c>
      <c r="K5" s="6">
        <v>69.73</v>
      </c>
      <c r="L5" s="6">
        <v>57.5</v>
      </c>
      <c r="N5" s="6">
        <v>56.32</v>
      </c>
      <c r="O5" s="6">
        <v>38.369999999999997</v>
      </c>
      <c r="P5" s="6">
        <v>40.17</v>
      </c>
      <c r="R5" s="6">
        <v>82.6</v>
      </c>
      <c r="U5" s="6">
        <v>66.319999999999993</v>
      </c>
      <c r="AH5" s="6">
        <v>49.21</v>
      </c>
      <c r="AI5" s="6">
        <v>59.9</v>
      </c>
      <c r="AJ5" s="6">
        <v>44.23</v>
      </c>
      <c r="AK5" s="6">
        <v>32.86</v>
      </c>
      <c r="AN5" s="6">
        <v>74.25</v>
      </c>
      <c r="AO5" s="6">
        <v>22.91</v>
      </c>
      <c r="AP5" s="6">
        <v>56.92</v>
      </c>
      <c r="BJ5" s="6">
        <v>65.58</v>
      </c>
      <c r="BK5" s="6">
        <v>31.45</v>
      </c>
      <c r="BL5" s="6">
        <v>24.88</v>
      </c>
      <c r="CQ5" s="6" t="e">
        <f t="shared" si="0"/>
        <v>#DIV/0!</v>
      </c>
      <c r="CR5" s="6" t="e">
        <f t="shared" si="1"/>
        <v>#DIV/0!</v>
      </c>
    </row>
    <row r="6" spans="1:96" x14ac:dyDescent="0.15">
      <c r="B6" s="3" t="s">
        <v>247</v>
      </c>
      <c r="C6" s="14" t="s">
        <v>77</v>
      </c>
      <c r="D6" s="6" t="s">
        <v>55</v>
      </c>
      <c r="E6" s="6" t="s">
        <v>78</v>
      </c>
      <c r="F6" s="7">
        <v>6.9</v>
      </c>
      <c r="G6" s="5" t="s">
        <v>80</v>
      </c>
      <c r="H6" s="5" t="s">
        <v>73</v>
      </c>
      <c r="J6" s="6">
        <v>134.12</v>
      </c>
      <c r="K6" s="6">
        <v>65.59</v>
      </c>
      <c r="L6" s="6">
        <v>56.58</v>
      </c>
      <c r="O6" s="6">
        <v>29.23</v>
      </c>
      <c r="P6" s="6">
        <v>36.06</v>
      </c>
      <c r="R6" s="6">
        <v>63.31</v>
      </c>
      <c r="U6" s="6">
        <v>57.2</v>
      </c>
      <c r="V6" s="6">
        <v>26.79</v>
      </c>
      <c r="Y6" s="6">
        <v>4</v>
      </c>
      <c r="AB6" s="6">
        <v>92.59</v>
      </c>
      <c r="AE6" s="6">
        <v>216.63</v>
      </c>
      <c r="AH6" s="6">
        <v>37.049999999999997</v>
      </c>
      <c r="AI6" s="6">
        <v>52.22</v>
      </c>
      <c r="AJ6" s="6">
        <v>40.46</v>
      </c>
      <c r="AK6" s="6">
        <v>31.93</v>
      </c>
      <c r="AN6" s="6">
        <v>73.5</v>
      </c>
      <c r="AO6" s="6">
        <v>19.260000000000002</v>
      </c>
      <c r="AP6" s="6">
        <v>49.38</v>
      </c>
      <c r="AS6" s="6">
        <v>18.809999999999999</v>
      </c>
      <c r="AY6" s="6">
        <v>207.43</v>
      </c>
      <c r="AZ6" s="6">
        <v>33</v>
      </c>
      <c r="BA6" s="6">
        <v>30.88</v>
      </c>
      <c r="BB6" s="6">
        <v>14.39</v>
      </c>
      <c r="BC6" s="6">
        <v>46.73</v>
      </c>
      <c r="BD6" s="6">
        <v>7.93</v>
      </c>
      <c r="BE6" s="6">
        <v>33.58</v>
      </c>
      <c r="BF6" s="6">
        <v>27.32</v>
      </c>
      <c r="BG6" s="6">
        <v>55.41</v>
      </c>
      <c r="BJ6" s="6">
        <v>60.4</v>
      </c>
      <c r="BK6" s="6">
        <v>28.75</v>
      </c>
      <c r="BL6" s="6">
        <v>19.05</v>
      </c>
      <c r="CQ6" s="6" t="e">
        <f t="shared" si="0"/>
        <v>#DIV/0!</v>
      </c>
      <c r="CR6" s="6" t="e">
        <f t="shared" si="1"/>
        <v>#DIV/0!</v>
      </c>
    </row>
    <row r="7" spans="1:96" x14ac:dyDescent="0.15">
      <c r="B7" s="3" t="s">
        <v>247</v>
      </c>
      <c r="C7" s="14" t="s">
        <v>65</v>
      </c>
      <c r="D7" s="5" t="s">
        <v>55</v>
      </c>
      <c r="E7" s="6" t="s">
        <v>66</v>
      </c>
      <c r="F7" s="7">
        <v>6.11</v>
      </c>
      <c r="G7" s="5" t="s">
        <v>58</v>
      </c>
      <c r="H7" s="5" t="s">
        <v>68</v>
      </c>
      <c r="J7" s="6">
        <v>114.22</v>
      </c>
      <c r="K7" s="6">
        <v>57.25</v>
      </c>
      <c r="L7" s="6">
        <v>58.09</v>
      </c>
      <c r="AE7" s="6">
        <v>178.72</v>
      </c>
      <c r="AH7" s="6">
        <v>36.01</v>
      </c>
      <c r="AI7" s="6">
        <v>51.65</v>
      </c>
      <c r="AJ7" s="6">
        <v>40.96</v>
      </c>
      <c r="AK7" s="6">
        <v>29.68</v>
      </c>
      <c r="AZ7" s="6">
        <v>35.04</v>
      </c>
      <c r="BA7" s="6">
        <v>32.79</v>
      </c>
      <c r="BB7" s="6">
        <v>14.73</v>
      </c>
      <c r="BC7" s="6">
        <v>43.25</v>
      </c>
      <c r="BE7" s="6">
        <v>29.06</v>
      </c>
      <c r="BF7" s="6">
        <v>17.88</v>
      </c>
      <c r="CQ7" s="6" t="e">
        <f t="shared" si="0"/>
        <v>#DIV/0!</v>
      </c>
      <c r="CR7" s="6" t="e">
        <f t="shared" si="1"/>
        <v>#DIV/0!</v>
      </c>
    </row>
    <row r="8" spans="1:96" x14ac:dyDescent="0.15">
      <c r="B8" s="3" t="s">
        <v>247</v>
      </c>
      <c r="C8" s="14" t="s">
        <v>71</v>
      </c>
      <c r="D8" s="5" t="s">
        <v>55</v>
      </c>
      <c r="E8" s="6" t="s">
        <v>72</v>
      </c>
      <c r="F8" s="7">
        <v>6.11</v>
      </c>
      <c r="G8" s="5" t="s">
        <v>58</v>
      </c>
      <c r="H8" s="5" t="s">
        <v>73</v>
      </c>
      <c r="J8" s="6">
        <v>132.56</v>
      </c>
      <c r="K8" s="6">
        <v>75.11</v>
      </c>
      <c r="L8" s="6">
        <v>54.94</v>
      </c>
      <c r="Y8" s="6">
        <v>4</v>
      </c>
      <c r="AE8" s="6">
        <v>224.38</v>
      </c>
      <c r="AH8" s="6">
        <v>43.85</v>
      </c>
      <c r="AI8" s="6">
        <v>54.85</v>
      </c>
      <c r="AJ8" s="6">
        <v>43.59</v>
      </c>
      <c r="AK8" s="6">
        <v>30.78</v>
      </c>
      <c r="AN8" s="6">
        <v>70.44</v>
      </c>
      <c r="AO8" s="6">
        <v>19.75</v>
      </c>
      <c r="AP8" s="6">
        <v>53.91</v>
      </c>
      <c r="AS8" s="6">
        <v>20.45</v>
      </c>
      <c r="AY8" s="6">
        <v>215.5</v>
      </c>
      <c r="AZ8" s="6">
        <v>36.08</v>
      </c>
      <c r="BA8" s="6">
        <v>33.18</v>
      </c>
      <c r="BB8" s="6">
        <v>15.6</v>
      </c>
      <c r="BC8" s="6">
        <v>48.47</v>
      </c>
      <c r="BD8" s="6">
        <v>7.83</v>
      </c>
      <c r="BE8" s="6">
        <v>32.72</v>
      </c>
      <c r="BF8" s="6">
        <v>26.69</v>
      </c>
      <c r="BG8" s="6">
        <v>55.12</v>
      </c>
      <c r="BJ8" s="6">
        <v>65.16</v>
      </c>
      <c r="BK8" s="6">
        <v>30.71</v>
      </c>
      <c r="BL8" s="6">
        <v>22.52</v>
      </c>
      <c r="BQ8" s="6">
        <v>51.43</v>
      </c>
      <c r="CQ8" s="6" t="e">
        <f t="shared" si="0"/>
        <v>#DIV/0!</v>
      </c>
      <c r="CR8" s="6" t="e">
        <f t="shared" si="1"/>
        <v>#DIV/0!</v>
      </c>
    </row>
    <row r="9" spans="1:96" x14ac:dyDescent="0.15">
      <c r="B9" s="3" t="s">
        <v>247</v>
      </c>
      <c r="C9" s="14" t="s">
        <v>82</v>
      </c>
      <c r="D9" s="6" t="s">
        <v>55</v>
      </c>
      <c r="E9" s="6" t="s">
        <v>83</v>
      </c>
      <c r="F9" s="7">
        <v>6.11</v>
      </c>
      <c r="G9" s="5" t="s">
        <v>80</v>
      </c>
      <c r="H9" s="5" t="s">
        <v>73</v>
      </c>
      <c r="J9" s="6">
        <v>135.66999999999999</v>
      </c>
      <c r="K9" s="6">
        <v>70.14</v>
      </c>
      <c r="L9" s="6">
        <v>56.55</v>
      </c>
      <c r="N9" s="6">
        <v>56.56</v>
      </c>
      <c r="R9" s="6">
        <v>68.64</v>
      </c>
      <c r="U9" s="6">
        <v>66</v>
      </c>
      <c r="V9" s="6">
        <v>28.1</v>
      </c>
      <c r="Y9" s="6">
        <v>4</v>
      </c>
      <c r="AB9" s="6">
        <v>101.93</v>
      </c>
      <c r="AH9" s="6">
        <v>40.729999999999997</v>
      </c>
      <c r="AI9" s="6">
        <v>56.61</v>
      </c>
      <c r="AJ9" s="6">
        <v>43.04</v>
      </c>
      <c r="AK9" s="6">
        <v>34.04</v>
      </c>
      <c r="AN9" s="6">
        <v>74.08</v>
      </c>
      <c r="AO9" s="6">
        <v>20.83</v>
      </c>
      <c r="AP9" s="6">
        <v>54.77</v>
      </c>
      <c r="AS9" s="6">
        <v>21.6</v>
      </c>
      <c r="AY9" s="6">
        <v>220.95</v>
      </c>
      <c r="AZ9" s="6">
        <v>32.79</v>
      </c>
      <c r="BA9" s="6">
        <v>34.200000000000003</v>
      </c>
      <c r="BB9" s="6">
        <v>16.23</v>
      </c>
      <c r="BC9" s="6">
        <v>52.37</v>
      </c>
      <c r="BD9" s="6">
        <v>9.27</v>
      </c>
      <c r="BE9" s="6">
        <v>34.6</v>
      </c>
      <c r="BF9" s="6">
        <v>25.17</v>
      </c>
      <c r="BG9" s="6">
        <v>56.81</v>
      </c>
      <c r="BJ9" s="6">
        <v>66.319999999999993</v>
      </c>
      <c r="BK9" s="6">
        <v>30.7</v>
      </c>
      <c r="BL9" s="6">
        <v>22.24</v>
      </c>
      <c r="CQ9" s="6" t="e">
        <f t="shared" si="0"/>
        <v>#DIV/0!</v>
      </c>
      <c r="CR9" s="6" t="e">
        <f t="shared" si="1"/>
        <v>#DIV/0!</v>
      </c>
    </row>
    <row r="10" spans="1:96" x14ac:dyDescent="0.15">
      <c r="B10" s="5" t="s">
        <v>248</v>
      </c>
      <c r="C10" s="6" t="s">
        <v>92</v>
      </c>
      <c r="D10" s="6" t="s">
        <v>93</v>
      </c>
      <c r="F10" s="6">
        <v>9</v>
      </c>
      <c r="G10" s="6" t="s">
        <v>69</v>
      </c>
      <c r="H10" s="6" t="s">
        <v>90</v>
      </c>
      <c r="AE10" s="5">
        <v>183.56</v>
      </c>
      <c r="AF10" s="5">
        <v>141.41</v>
      </c>
      <c r="AG10" s="5"/>
      <c r="AH10" s="5">
        <v>36.6</v>
      </c>
      <c r="AI10" s="5">
        <v>47.01</v>
      </c>
      <c r="AJ10" s="5">
        <v>38.299999999999997</v>
      </c>
      <c r="AK10" s="5">
        <v>27.4</v>
      </c>
      <c r="AL10" s="5">
        <v>211.57</v>
      </c>
      <c r="AM10" s="5">
        <v>202.52</v>
      </c>
      <c r="AN10" s="5">
        <v>64.16</v>
      </c>
      <c r="AO10" s="5">
        <v>16.84</v>
      </c>
      <c r="AP10" s="5">
        <v>47.72</v>
      </c>
      <c r="AQ10" s="5">
        <v>219.28</v>
      </c>
      <c r="AR10" s="5">
        <v>27.87</v>
      </c>
      <c r="AS10" s="5">
        <v>18.84</v>
      </c>
      <c r="AT10" s="5">
        <v>37.630000000000003</v>
      </c>
      <c r="AU10" s="5">
        <v>247.46</v>
      </c>
      <c r="AV10" s="5">
        <v>36.880000000000003</v>
      </c>
      <c r="AW10" s="5">
        <v>30.5</v>
      </c>
      <c r="AX10" s="5">
        <v>31.47</v>
      </c>
      <c r="BO10" s="6">
        <v>22.94</v>
      </c>
      <c r="BP10" s="5">
        <v>188.78</v>
      </c>
      <c r="BQ10" s="5">
        <v>44.94</v>
      </c>
      <c r="BR10" s="5">
        <v>15.41</v>
      </c>
      <c r="BS10" s="5">
        <v>33.04</v>
      </c>
      <c r="BT10" s="5">
        <v>173.3</v>
      </c>
      <c r="BW10" s="5">
        <v>36.090000000000003</v>
      </c>
      <c r="BX10" s="5">
        <v>57.62</v>
      </c>
      <c r="BY10" s="5">
        <v>27.31</v>
      </c>
      <c r="CQ10" s="6">
        <f t="shared" si="0"/>
        <v>1.0364418395802808</v>
      </c>
      <c r="CR10" s="6" t="e">
        <f t="shared" si="1"/>
        <v>#DIV/0!</v>
      </c>
    </row>
    <row r="11" spans="1:96" x14ac:dyDescent="0.15">
      <c r="B11" s="5" t="s">
        <v>249</v>
      </c>
      <c r="C11" s="15" t="s">
        <v>94</v>
      </c>
      <c r="D11" s="5" t="s">
        <v>95</v>
      </c>
      <c r="E11" s="5" t="s">
        <v>96</v>
      </c>
      <c r="F11" s="8" t="s">
        <v>97</v>
      </c>
      <c r="G11" s="5" t="s">
        <v>58</v>
      </c>
      <c r="H11" s="5" t="s">
        <v>100</v>
      </c>
      <c r="AN11" s="6">
        <v>61.95</v>
      </c>
      <c r="AO11" s="6">
        <v>20.399999999999999</v>
      </c>
      <c r="AQ11" s="6">
        <v>211.77</v>
      </c>
      <c r="AR11" s="6">
        <v>27.9</v>
      </c>
      <c r="AS11" s="6">
        <v>19.87</v>
      </c>
      <c r="AT11" s="6">
        <v>37.33</v>
      </c>
      <c r="AU11" s="6">
        <v>238.56</v>
      </c>
      <c r="AX11" s="6">
        <v>29.75</v>
      </c>
      <c r="BH11" s="6">
        <v>235.73</v>
      </c>
      <c r="BI11" s="6">
        <v>235.73</v>
      </c>
      <c r="BJ11" s="6">
        <v>52.78</v>
      </c>
      <c r="BK11" s="6">
        <v>26.73</v>
      </c>
      <c r="BL11" s="6">
        <v>19.82</v>
      </c>
      <c r="BM11" s="6">
        <v>46.26</v>
      </c>
      <c r="BN11" s="6">
        <v>31.31</v>
      </c>
      <c r="BO11" s="6">
        <v>20.239999999999998</v>
      </c>
      <c r="BP11" s="6">
        <v>191.31</v>
      </c>
      <c r="BQ11" s="6">
        <v>46.77</v>
      </c>
      <c r="BR11" s="6">
        <v>17.48</v>
      </c>
      <c r="BS11" s="6">
        <v>34.61</v>
      </c>
      <c r="BT11" s="6">
        <v>177.15</v>
      </c>
      <c r="BU11" s="6">
        <v>30.36</v>
      </c>
      <c r="BV11" s="6">
        <v>21.44</v>
      </c>
      <c r="BW11" s="6">
        <v>36.64</v>
      </c>
      <c r="BX11" s="6">
        <v>60.3</v>
      </c>
      <c r="BY11" s="6">
        <v>27.03</v>
      </c>
      <c r="CQ11" s="6" t="e">
        <f t="shared" si="0"/>
        <v>#DIV/0!</v>
      </c>
      <c r="CR11" s="6">
        <f t="shared" si="1"/>
        <v>0.81156407754634541</v>
      </c>
    </row>
    <row r="12" spans="1:96" x14ac:dyDescent="0.15">
      <c r="B12" s="5" t="s">
        <v>249</v>
      </c>
      <c r="C12" s="15" t="s">
        <v>102</v>
      </c>
      <c r="D12" s="5" t="s">
        <v>95</v>
      </c>
      <c r="E12" s="5" t="s">
        <v>103</v>
      </c>
      <c r="F12" s="7" t="s">
        <v>97</v>
      </c>
      <c r="G12" s="5" t="s">
        <v>58</v>
      </c>
      <c r="H12" s="5" t="s">
        <v>100</v>
      </c>
      <c r="AL12" s="6">
        <v>208.7</v>
      </c>
      <c r="AM12" s="6">
        <v>198.09</v>
      </c>
      <c r="AN12" s="6">
        <v>67.48</v>
      </c>
      <c r="AO12" s="6">
        <v>19.22</v>
      </c>
      <c r="AP12" s="6">
        <v>49.96</v>
      </c>
      <c r="AQ12" s="6">
        <v>205.68</v>
      </c>
      <c r="AR12" s="6">
        <v>28.48</v>
      </c>
      <c r="AS12" s="6">
        <v>19.36</v>
      </c>
      <c r="AT12" s="6">
        <v>38.409999999999997</v>
      </c>
      <c r="AU12" s="6">
        <v>235.81</v>
      </c>
      <c r="AV12" s="6">
        <v>38.700000000000003</v>
      </c>
      <c r="AX12" s="6">
        <v>31.6</v>
      </c>
      <c r="BH12" s="6">
        <v>235.12</v>
      </c>
      <c r="BI12" s="6">
        <v>235.12</v>
      </c>
      <c r="BJ12" s="6">
        <v>54.84</v>
      </c>
      <c r="BK12" s="6">
        <v>28.71</v>
      </c>
      <c r="BL12" s="6">
        <v>19.29</v>
      </c>
      <c r="BM12" s="6">
        <v>46.64</v>
      </c>
      <c r="BN12" s="6">
        <v>29.03</v>
      </c>
      <c r="BO12" s="6">
        <v>21.73</v>
      </c>
      <c r="BP12" s="6">
        <v>185.35</v>
      </c>
      <c r="BQ12" s="6">
        <v>48.86</v>
      </c>
      <c r="BR12" s="6">
        <v>16.86</v>
      </c>
      <c r="BS12" s="6">
        <v>33.700000000000003</v>
      </c>
      <c r="BT12" s="6">
        <v>171.3</v>
      </c>
      <c r="BV12" s="6">
        <v>21.58</v>
      </c>
      <c r="BW12" s="6">
        <v>33.97</v>
      </c>
      <c r="BX12" s="6">
        <v>59.67</v>
      </c>
      <c r="BY12" s="6">
        <v>24.95</v>
      </c>
      <c r="CQ12" s="6">
        <f t="shared" si="0"/>
        <v>0.98552946813608056</v>
      </c>
      <c r="CR12" s="6">
        <f t="shared" si="1"/>
        <v>0.78832085743450153</v>
      </c>
    </row>
    <row r="13" spans="1:96" x14ac:dyDescent="0.15">
      <c r="B13" s="5" t="s">
        <v>249</v>
      </c>
      <c r="C13" s="15" t="s">
        <v>105</v>
      </c>
      <c r="D13" s="5" t="s">
        <v>95</v>
      </c>
      <c r="E13" s="5" t="s">
        <v>103</v>
      </c>
      <c r="F13" s="7" t="s">
        <v>97</v>
      </c>
      <c r="G13" s="5" t="s">
        <v>58</v>
      </c>
      <c r="H13" s="5" t="s">
        <v>106</v>
      </c>
      <c r="AL13" s="6">
        <v>215.13</v>
      </c>
      <c r="AM13" s="6">
        <v>203.56</v>
      </c>
      <c r="AN13" s="6">
        <v>72.400000000000006</v>
      </c>
      <c r="AO13" s="6">
        <v>20.32</v>
      </c>
      <c r="AP13" s="6">
        <v>52.59</v>
      </c>
      <c r="AQ13" s="6">
        <v>212.07</v>
      </c>
      <c r="AR13" s="6">
        <v>30.23</v>
      </c>
      <c r="AS13" s="6">
        <v>19.010000000000002</v>
      </c>
      <c r="AT13" s="6">
        <v>40.590000000000003</v>
      </c>
      <c r="AU13" s="6">
        <v>244.77</v>
      </c>
      <c r="AV13" s="6">
        <v>40.44</v>
      </c>
      <c r="AW13" s="6">
        <v>33.130000000000003</v>
      </c>
      <c r="AX13" s="6">
        <v>32.799999999999997</v>
      </c>
      <c r="BH13" s="6">
        <v>236.4</v>
      </c>
      <c r="BI13" s="6">
        <v>236.4</v>
      </c>
      <c r="BJ13" s="6">
        <v>58.66</v>
      </c>
      <c r="BK13" s="6">
        <v>28.57</v>
      </c>
      <c r="BL13" s="6">
        <v>19.53</v>
      </c>
      <c r="BM13" s="6">
        <v>50.1</v>
      </c>
      <c r="BN13" s="6">
        <v>32.42</v>
      </c>
      <c r="BO13" s="6">
        <v>20.37</v>
      </c>
      <c r="BP13" s="6">
        <v>191.85</v>
      </c>
      <c r="BQ13" s="6">
        <v>50.61</v>
      </c>
      <c r="BR13" s="6">
        <v>17.73</v>
      </c>
      <c r="BS13" s="6">
        <v>36.590000000000003</v>
      </c>
      <c r="BT13" s="6">
        <v>175.65</v>
      </c>
      <c r="BU13" s="6">
        <v>32.51</v>
      </c>
      <c r="BV13" s="6">
        <v>22.76</v>
      </c>
      <c r="BW13" s="6">
        <v>36.86</v>
      </c>
      <c r="BX13" s="6">
        <v>61.53</v>
      </c>
      <c r="BY13" s="6">
        <v>27.83</v>
      </c>
      <c r="CQ13" s="6">
        <f t="shared" si="0"/>
        <v>0.98577604239297167</v>
      </c>
      <c r="CR13" s="6">
        <f t="shared" si="1"/>
        <v>0.81154822335025378</v>
      </c>
    </row>
    <row r="14" spans="1:96" x14ac:dyDescent="0.15">
      <c r="B14" s="5" t="s">
        <v>249</v>
      </c>
      <c r="C14" s="15" t="s">
        <v>108</v>
      </c>
      <c r="D14" s="5" t="s">
        <v>95</v>
      </c>
      <c r="E14" s="5" t="s">
        <v>103</v>
      </c>
      <c r="F14" s="7" t="s">
        <v>97</v>
      </c>
      <c r="G14" s="5" t="s">
        <v>58</v>
      </c>
      <c r="H14" s="5" t="s">
        <v>100</v>
      </c>
      <c r="AL14" s="6">
        <v>219.04</v>
      </c>
      <c r="AM14" s="6">
        <v>209.1</v>
      </c>
      <c r="AN14" s="6">
        <v>65.22</v>
      </c>
      <c r="AO14" s="6">
        <v>19.309999999999999</v>
      </c>
      <c r="AP14" s="6">
        <v>47.56</v>
      </c>
      <c r="AQ14" s="6">
        <v>220.25</v>
      </c>
      <c r="AR14" s="6">
        <v>27.33</v>
      </c>
      <c r="AS14" s="6">
        <v>19.36</v>
      </c>
      <c r="AT14" s="6">
        <v>36.6</v>
      </c>
      <c r="AU14" s="6">
        <v>253.91</v>
      </c>
      <c r="AV14" s="6">
        <v>36.9</v>
      </c>
      <c r="AW14" s="6">
        <v>32.39</v>
      </c>
      <c r="AX14" s="6">
        <v>31.28</v>
      </c>
      <c r="BH14" s="6">
        <v>243.2</v>
      </c>
      <c r="BI14" s="6">
        <v>243.2</v>
      </c>
      <c r="BJ14" s="6">
        <v>53.56</v>
      </c>
      <c r="BK14" s="6">
        <v>27.4</v>
      </c>
      <c r="BL14" s="6">
        <v>20</v>
      </c>
      <c r="BM14" s="6">
        <v>47.62</v>
      </c>
      <c r="BN14" s="6">
        <v>29.56</v>
      </c>
      <c r="BO14" s="6">
        <v>19.100000000000001</v>
      </c>
      <c r="BP14" s="6">
        <v>195.37</v>
      </c>
      <c r="BQ14" s="6">
        <v>48.44</v>
      </c>
      <c r="BR14" s="6">
        <v>18.239999999999998</v>
      </c>
      <c r="BS14" s="6">
        <v>34.25</v>
      </c>
      <c r="BT14" s="6">
        <v>181.67</v>
      </c>
      <c r="BV14" s="6">
        <v>21.83</v>
      </c>
      <c r="BW14" s="6">
        <v>35.42</v>
      </c>
      <c r="BX14" s="6">
        <v>61.06</v>
      </c>
      <c r="BY14" s="6">
        <v>25.9</v>
      </c>
      <c r="CQ14" s="6">
        <f t="shared" si="0"/>
        <v>1.0055241051862673</v>
      </c>
      <c r="CR14" s="6">
        <f t="shared" si="1"/>
        <v>0.80333059210526325</v>
      </c>
    </row>
    <row r="15" spans="1:96" x14ac:dyDescent="0.15">
      <c r="B15" s="5" t="s">
        <v>249</v>
      </c>
      <c r="C15" s="14" t="s">
        <v>117</v>
      </c>
      <c r="D15" s="6" t="s">
        <v>95</v>
      </c>
      <c r="E15" s="6" t="s">
        <v>103</v>
      </c>
      <c r="F15" s="6">
        <v>10</v>
      </c>
      <c r="G15" s="6" t="s">
        <v>58</v>
      </c>
      <c r="H15" s="6" t="s">
        <v>90</v>
      </c>
      <c r="AL15" s="6">
        <v>220.36</v>
      </c>
      <c r="AM15" s="6">
        <v>210.17</v>
      </c>
      <c r="AN15" s="6">
        <v>66.75</v>
      </c>
      <c r="AO15" s="6">
        <v>18.54</v>
      </c>
      <c r="AP15" s="6">
        <v>50.12</v>
      </c>
      <c r="AQ15" s="6">
        <v>217.67</v>
      </c>
      <c r="AR15" s="6">
        <v>27.73</v>
      </c>
      <c r="AS15" s="6">
        <v>18.77</v>
      </c>
      <c r="AT15" s="6">
        <v>39.450000000000003</v>
      </c>
      <c r="AU15" s="6">
        <v>250.42</v>
      </c>
      <c r="AV15" s="6">
        <v>36.94</v>
      </c>
      <c r="AW15" s="6">
        <v>32.89</v>
      </c>
      <c r="AX15" s="6">
        <v>31.15</v>
      </c>
      <c r="BH15" s="6">
        <v>241.93</v>
      </c>
      <c r="BI15" s="6">
        <v>241.93</v>
      </c>
      <c r="BJ15" s="6">
        <v>56.03</v>
      </c>
      <c r="BK15" s="6">
        <v>25.94</v>
      </c>
      <c r="BL15" s="6">
        <v>18.41</v>
      </c>
      <c r="BM15" s="6">
        <v>47.73</v>
      </c>
      <c r="BN15" s="6">
        <v>28.66</v>
      </c>
      <c r="BO15" s="6">
        <v>20.64</v>
      </c>
      <c r="BP15" s="6">
        <v>189.98</v>
      </c>
      <c r="BQ15" s="6">
        <v>46.28</v>
      </c>
      <c r="BR15" s="6">
        <v>17.64</v>
      </c>
      <c r="BS15" s="6">
        <v>34.799999999999997</v>
      </c>
      <c r="BT15" s="6">
        <v>173.79</v>
      </c>
      <c r="BW15" s="6">
        <v>33.630000000000003</v>
      </c>
      <c r="BX15" s="6">
        <v>57.41</v>
      </c>
      <c r="BY15" s="6">
        <v>27.8</v>
      </c>
      <c r="CQ15" s="6">
        <f t="shared" si="0"/>
        <v>0.98779270284988185</v>
      </c>
      <c r="CR15" s="6">
        <f t="shared" si="1"/>
        <v>0.78526846608523115</v>
      </c>
    </row>
    <row r="16" spans="1:96" x14ac:dyDescent="0.15">
      <c r="B16" s="5" t="s">
        <v>249</v>
      </c>
      <c r="C16" s="15" t="s">
        <v>129</v>
      </c>
      <c r="D16" s="5" t="s">
        <v>95</v>
      </c>
      <c r="E16" s="5" t="s">
        <v>103</v>
      </c>
      <c r="F16" s="7" t="s">
        <v>97</v>
      </c>
      <c r="G16" s="5" t="s">
        <v>80</v>
      </c>
      <c r="H16" s="5" t="s">
        <v>100</v>
      </c>
      <c r="I16" s="14" t="s">
        <v>189</v>
      </c>
      <c r="AO16" s="6">
        <v>18.68</v>
      </c>
      <c r="AP16" s="6">
        <v>47.45</v>
      </c>
      <c r="AS16" s="6">
        <v>17.25</v>
      </c>
      <c r="AX16" s="6">
        <v>31.3</v>
      </c>
      <c r="BK16" s="6">
        <v>26.78</v>
      </c>
      <c r="BL16" s="6">
        <v>18.149999999999999</v>
      </c>
      <c r="BN16" s="6">
        <v>29.93</v>
      </c>
      <c r="BO16" s="6">
        <v>21.3</v>
      </c>
      <c r="BR16" s="6">
        <v>17.04</v>
      </c>
      <c r="BU16" s="6">
        <v>31.8</v>
      </c>
      <c r="BV16" s="6">
        <v>21.21</v>
      </c>
      <c r="BW16" s="6">
        <v>35.340000000000003</v>
      </c>
      <c r="CQ16" s="6" t="e">
        <f t="shared" si="0"/>
        <v>#DIV/0!</v>
      </c>
      <c r="CR16" s="6" t="e">
        <f t="shared" si="1"/>
        <v>#DIV/0!</v>
      </c>
    </row>
    <row r="17" spans="2:96" x14ac:dyDescent="0.15">
      <c r="B17" s="5" t="s">
        <v>249</v>
      </c>
      <c r="C17" s="15" t="s">
        <v>132</v>
      </c>
      <c r="D17" s="5" t="s">
        <v>95</v>
      </c>
      <c r="E17" s="5" t="s">
        <v>103</v>
      </c>
      <c r="F17" s="7" t="s">
        <v>97</v>
      </c>
      <c r="G17" s="5" t="s">
        <v>80</v>
      </c>
      <c r="H17" s="5" t="s">
        <v>100</v>
      </c>
      <c r="AL17" s="6">
        <v>220.29</v>
      </c>
      <c r="AM17" s="6">
        <v>210.85</v>
      </c>
      <c r="AN17" s="6">
        <v>67.55</v>
      </c>
      <c r="AO17" s="6">
        <v>17.63</v>
      </c>
      <c r="AP17" s="6">
        <v>48.76</v>
      </c>
      <c r="AQ17" s="6">
        <v>222.11</v>
      </c>
      <c r="AR17" s="6">
        <v>29.51</v>
      </c>
      <c r="AS17" s="6">
        <v>18.66</v>
      </c>
      <c r="AT17" s="6">
        <v>37.520000000000003</v>
      </c>
      <c r="AU17" s="6">
        <v>250.61</v>
      </c>
      <c r="AV17" s="6">
        <v>37.450000000000003</v>
      </c>
      <c r="AW17" s="6">
        <v>33.1</v>
      </c>
      <c r="AX17" s="6">
        <v>30.93</v>
      </c>
      <c r="BH17" s="6">
        <v>243.74</v>
      </c>
      <c r="BI17" s="6">
        <v>243.74</v>
      </c>
      <c r="BJ17" s="6">
        <v>56.26</v>
      </c>
      <c r="BK17" s="6">
        <v>29.03</v>
      </c>
      <c r="BL17" s="6">
        <v>20.329999999999998</v>
      </c>
      <c r="BM17" s="6">
        <v>47.73</v>
      </c>
      <c r="BN17" s="6">
        <v>30.79</v>
      </c>
      <c r="BO17" s="6">
        <v>21.23</v>
      </c>
      <c r="BP17" s="6">
        <v>199.97</v>
      </c>
      <c r="BQ17" s="6">
        <v>48.15</v>
      </c>
      <c r="BR17" s="6">
        <v>17.190000000000001</v>
      </c>
      <c r="BS17" s="6">
        <v>35.47</v>
      </c>
      <c r="BT17" s="6">
        <v>183.26</v>
      </c>
      <c r="BU17" s="6">
        <v>30.66</v>
      </c>
      <c r="BW17" s="6">
        <v>36.94</v>
      </c>
      <c r="BX17" s="6">
        <v>62.01</v>
      </c>
      <c r="BY17" s="6">
        <v>26.55</v>
      </c>
      <c r="CQ17" s="6">
        <f t="shared" si="0"/>
        <v>1.0082618366698444</v>
      </c>
      <c r="CR17" s="6">
        <f t="shared" si="1"/>
        <v>0.8204234019857225</v>
      </c>
    </row>
    <row r="18" spans="2:96" x14ac:dyDescent="0.15">
      <c r="B18" s="5" t="s">
        <v>249</v>
      </c>
      <c r="C18" s="15" t="s">
        <v>138</v>
      </c>
      <c r="D18" s="5" t="s">
        <v>95</v>
      </c>
      <c r="E18" s="5" t="s">
        <v>103</v>
      </c>
      <c r="F18" s="7" t="s">
        <v>97</v>
      </c>
      <c r="G18" s="5" t="s">
        <v>80</v>
      </c>
      <c r="H18" s="5" t="s">
        <v>68</v>
      </c>
      <c r="I18" s="6" t="s">
        <v>115</v>
      </c>
      <c r="AO18" s="6">
        <v>19.14</v>
      </c>
      <c r="AP18" s="6">
        <v>50.15</v>
      </c>
      <c r="AS18" s="6">
        <v>19.52</v>
      </c>
      <c r="AX18" s="6">
        <v>32.229999999999997</v>
      </c>
      <c r="BK18" s="6">
        <v>26.92</v>
      </c>
      <c r="BL18" s="6">
        <v>20.51</v>
      </c>
      <c r="BO18" s="6">
        <v>20.95</v>
      </c>
      <c r="BR18" s="6">
        <v>18.04</v>
      </c>
      <c r="BS18" s="6">
        <v>35.57</v>
      </c>
      <c r="BV18" s="6">
        <v>22.66</v>
      </c>
      <c r="BW18" s="6">
        <v>35.409999999999997</v>
      </c>
      <c r="BX18" s="6">
        <v>60.24</v>
      </c>
      <c r="BY18" s="6">
        <v>27.05</v>
      </c>
      <c r="CQ18" s="6" t="e">
        <f t="shared" si="0"/>
        <v>#DIV/0!</v>
      </c>
      <c r="CR18" s="6" t="e">
        <f t="shared" si="1"/>
        <v>#DIV/0!</v>
      </c>
    </row>
    <row r="19" spans="2:96" x14ac:dyDescent="0.15">
      <c r="B19" s="5" t="s">
        <v>249</v>
      </c>
      <c r="C19" s="15" t="s">
        <v>123</v>
      </c>
      <c r="D19" s="5" t="s">
        <v>95</v>
      </c>
      <c r="E19" s="5" t="s">
        <v>124</v>
      </c>
      <c r="F19" s="8" t="s">
        <v>125</v>
      </c>
      <c r="G19" s="5" t="s">
        <v>80</v>
      </c>
      <c r="H19" s="5" t="s">
        <v>127</v>
      </c>
      <c r="AV19" s="6">
        <v>36.97</v>
      </c>
      <c r="BH19" s="6">
        <v>239</v>
      </c>
      <c r="BI19" s="6">
        <v>239</v>
      </c>
      <c r="BJ19" s="6">
        <v>56.74</v>
      </c>
      <c r="BK19" s="6">
        <v>28.34</v>
      </c>
      <c r="BL19" s="6">
        <v>19.760000000000002</v>
      </c>
      <c r="BM19" s="6">
        <v>44.4</v>
      </c>
      <c r="BQ19" s="6">
        <v>48.08</v>
      </c>
      <c r="BX19" s="6">
        <v>57.07</v>
      </c>
      <c r="BY19" s="6">
        <v>26.72</v>
      </c>
      <c r="CQ19" s="6" t="e">
        <f t="shared" si="0"/>
        <v>#DIV/0!</v>
      </c>
      <c r="CR19" s="6">
        <f t="shared" si="1"/>
        <v>0</v>
      </c>
    </row>
    <row r="20" spans="2:96" x14ac:dyDescent="0.15">
      <c r="B20" s="3" t="s">
        <v>246</v>
      </c>
      <c r="C20" s="5" t="s">
        <v>139</v>
      </c>
      <c r="D20" s="5" t="s">
        <v>95</v>
      </c>
      <c r="E20" s="6" t="s">
        <v>140</v>
      </c>
      <c r="F20" s="7" t="s">
        <v>141</v>
      </c>
      <c r="G20" s="5" t="s">
        <v>69</v>
      </c>
      <c r="H20" s="5" t="s">
        <v>100</v>
      </c>
      <c r="I20" s="6" t="s">
        <v>115</v>
      </c>
      <c r="J20" s="6">
        <v>109.02</v>
      </c>
      <c r="K20" s="6">
        <v>60.6</v>
      </c>
      <c r="L20" s="6">
        <v>54.85</v>
      </c>
      <c r="M20" s="6">
        <v>44.05</v>
      </c>
      <c r="N20" s="6">
        <v>47.56</v>
      </c>
      <c r="P20" s="6">
        <v>33.4</v>
      </c>
      <c r="R20" s="6">
        <v>59.49</v>
      </c>
      <c r="S20" s="6">
        <v>41.12</v>
      </c>
      <c r="T20" s="6">
        <v>46.31</v>
      </c>
      <c r="U20" s="6">
        <v>43.56</v>
      </c>
      <c r="V20" s="6">
        <v>23.36</v>
      </c>
      <c r="AB20" s="6">
        <v>72.12</v>
      </c>
      <c r="AE20" s="6">
        <v>181.88</v>
      </c>
      <c r="AH20" s="6">
        <v>35.53</v>
      </c>
      <c r="AI20" s="6">
        <v>47.5</v>
      </c>
      <c r="AJ20" s="6">
        <v>37.83</v>
      </c>
      <c r="AK20" s="6">
        <v>26.63</v>
      </c>
      <c r="AP20" s="6">
        <v>46.51</v>
      </c>
      <c r="AX20" s="6">
        <v>28.38</v>
      </c>
      <c r="AZ20" s="6">
        <v>31.88</v>
      </c>
      <c r="BA20" s="6">
        <v>27.86</v>
      </c>
      <c r="BB20" s="6">
        <v>12.39</v>
      </c>
      <c r="BC20" s="6">
        <v>40.090000000000003</v>
      </c>
      <c r="BE20" s="6">
        <v>28.25</v>
      </c>
      <c r="BJ20" s="6">
        <v>27.08</v>
      </c>
      <c r="BU20" s="6">
        <v>30.36</v>
      </c>
      <c r="BV20" s="6">
        <v>20.52</v>
      </c>
      <c r="BW20" s="6">
        <v>34.049999999999997</v>
      </c>
      <c r="BZ20" s="6">
        <v>81.56</v>
      </c>
      <c r="CA20" s="6">
        <v>13.02</v>
      </c>
      <c r="CB20" s="6">
        <v>96.07</v>
      </c>
      <c r="CC20" s="6">
        <v>12.98</v>
      </c>
      <c r="CD20" s="6">
        <v>93.71</v>
      </c>
      <c r="CE20" s="6">
        <v>12.35</v>
      </c>
      <c r="CF20" s="6">
        <v>77.62</v>
      </c>
      <c r="CG20" s="6">
        <v>12.22</v>
      </c>
      <c r="CH20" s="6">
        <v>75.66</v>
      </c>
      <c r="CI20" s="6">
        <v>11.77</v>
      </c>
      <c r="CJ20" s="6">
        <v>86.57</v>
      </c>
      <c r="CK20" s="6">
        <v>12.31</v>
      </c>
      <c r="CL20" s="6">
        <v>84.34</v>
      </c>
      <c r="CM20" s="6">
        <v>10.75</v>
      </c>
      <c r="CN20" s="6">
        <v>70.02</v>
      </c>
      <c r="CO20" s="6">
        <v>9.32</v>
      </c>
      <c r="CQ20" s="6" t="e">
        <f t="shared" si="0"/>
        <v>#DIV/0!</v>
      </c>
      <c r="CR20" s="6" t="e">
        <f t="shared" si="1"/>
        <v>#DIV/0!</v>
      </c>
    </row>
    <row r="21" spans="2:96" x14ac:dyDescent="0.15">
      <c r="B21" s="5" t="s">
        <v>249</v>
      </c>
      <c r="C21" s="15" t="s">
        <v>109</v>
      </c>
      <c r="D21" s="5" t="s">
        <v>95</v>
      </c>
      <c r="E21" s="5" t="s">
        <v>110</v>
      </c>
      <c r="F21" s="8" t="s">
        <v>111</v>
      </c>
      <c r="G21" s="5" t="s">
        <v>58</v>
      </c>
      <c r="H21" s="5" t="s">
        <v>100</v>
      </c>
      <c r="I21" s="6" t="s">
        <v>190</v>
      </c>
      <c r="AO21" s="6">
        <v>20.37</v>
      </c>
      <c r="AP21" s="6">
        <v>53.82</v>
      </c>
      <c r="AV21" s="6">
        <v>37.94</v>
      </c>
      <c r="AW21" s="6">
        <v>31.13</v>
      </c>
      <c r="BK21" s="6">
        <v>29.81</v>
      </c>
      <c r="BL21" s="6">
        <v>21.16</v>
      </c>
      <c r="BO21" s="6">
        <v>21</v>
      </c>
      <c r="BR21" s="6">
        <v>18.170000000000002</v>
      </c>
      <c r="BW21" s="6">
        <v>37.58</v>
      </c>
      <c r="CQ21" s="6" t="e">
        <f t="shared" si="0"/>
        <v>#DIV/0!</v>
      </c>
      <c r="CR21" s="6" t="e">
        <f t="shared" si="1"/>
        <v>#DIV/0!</v>
      </c>
    </row>
    <row r="22" spans="2:96" x14ac:dyDescent="0.15">
      <c r="B22" s="5" t="s">
        <v>249</v>
      </c>
      <c r="C22" s="15" t="s">
        <v>113</v>
      </c>
      <c r="D22" s="5" t="s">
        <v>95</v>
      </c>
      <c r="E22" s="5" t="s">
        <v>114</v>
      </c>
      <c r="F22" s="8" t="s">
        <v>111</v>
      </c>
      <c r="G22" s="5" t="s">
        <v>58</v>
      </c>
      <c r="H22" s="5" t="s">
        <v>100</v>
      </c>
      <c r="I22" s="6" t="s">
        <v>116</v>
      </c>
      <c r="AL22" s="6">
        <v>231.54</v>
      </c>
      <c r="AM22" s="6">
        <v>222.85</v>
      </c>
      <c r="AN22" s="6">
        <v>65.83</v>
      </c>
      <c r="AO22" s="6">
        <v>19.600000000000001</v>
      </c>
      <c r="AP22" s="6">
        <v>50.03</v>
      </c>
      <c r="AQ22" s="6">
        <v>239.83</v>
      </c>
      <c r="AR22" s="6">
        <v>27.96</v>
      </c>
      <c r="AS22" s="6">
        <v>19.04</v>
      </c>
      <c r="AT22" s="6">
        <v>38.229999999999997</v>
      </c>
      <c r="AU22" s="6">
        <v>272.13</v>
      </c>
      <c r="AV22" s="6">
        <v>38.71</v>
      </c>
      <c r="AW22" s="6">
        <v>33.03</v>
      </c>
      <c r="AX22" s="6">
        <v>31.34</v>
      </c>
      <c r="BH22" s="6">
        <v>263.29000000000002</v>
      </c>
      <c r="BI22" s="6">
        <v>263.29000000000002</v>
      </c>
      <c r="BJ22" s="6">
        <v>55.02</v>
      </c>
      <c r="BK22" s="6">
        <v>27.43</v>
      </c>
      <c r="BL22" s="6">
        <v>19.91</v>
      </c>
      <c r="BM22" s="6">
        <v>51.73</v>
      </c>
      <c r="BN22" s="6">
        <v>32.03</v>
      </c>
      <c r="BO22" s="6">
        <v>20.3</v>
      </c>
      <c r="BP22" s="6">
        <v>214.17</v>
      </c>
      <c r="BQ22" s="6">
        <v>48.24</v>
      </c>
      <c r="BR22" s="6">
        <v>17.52</v>
      </c>
      <c r="BS22" s="6">
        <v>36.75</v>
      </c>
      <c r="BT22" s="6">
        <v>203.04</v>
      </c>
      <c r="BU22" s="6">
        <v>30.75</v>
      </c>
      <c r="BV22" s="6">
        <v>21.6</v>
      </c>
      <c r="BW22" s="6">
        <v>36.700000000000003</v>
      </c>
      <c r="BX22" s="6">
        <v>62.35</v>
      </c>
      <c r="BY22" s="6">
        <v>28.54</v>
      </c>
      <c r="CQ22" s="6">
        <f t="shared" si="0"/>
        <v>1.0358037488123004</v>
      </c>
      <c r="CR22" s="6">
        <f t="shared" si="1"/>
        <v>0.81343765429754256</v>
      </c>
    </row>
    <row r="23" spans="2:96" x14ac:dyDescent="0.15">
      <c r="B23" s="5" t="s">
        <v>249</v>
      </c>
      <c r="C23" s="15" t="s">
        <v>133</v>
      </c>
      <c r="D23" s="5" t="s">
        <v>95</v>
      </c>
      <c r="E23" s="5" t="s">
        <v>134</v>
      </c>
      <c r="F23" s="8" t="s">
        <v>111</v>
      </c>
      <c r="G23" s="5" t="s">
        <v>80</v>
      </c>
      <c r="H23" s="5" t="s">
        <v>136</v>
      </c>
      <c r="AL23" s="6">
        <v>223.99</v>
      </c>
      <c r="AM23" s="6">
        <v>212.06</v>
      </c>
      <c r="AN23" s="6">
        <v>66.209999999999994</v>
      </c>
      <c r="AO23" s="6">
        <v>18.71</v>
      </c>
      <c r="AP23" s="6">
        <v>49.62</v>
      </c>
      <c r="AQ23" s="6">
        <v>230.1</v>
      </c>
      <c r="AR23" s="6">
        <v>27.95</v>
      </c>
      <c r="AS23" s="6">
        <v>18.86</v>
      </c>
      <c r="AT23" s="6">
        <v>38.86</v>
      </c>
      <c r="AU23" s="6">
        <v>261.39999999999998</v>
      </c>
      <c r="AV23" s="6">
        <v>35.47</v>
      </c>
      <c r="AW23" s="6">
        <v>31.3</v>
      </c>
      <c r="AX23" s="6">
        <v>30.46</v>
      </c>
      <c r="BH23" s="6">
        <v>244.03</v>
      </c>
      <c r="BI23" s="6">
        <v>244.03</v>
      </c>
      <c r="BJ23" s="6">
        <v>58.03</v>
      </c>
      <c r="BK23" s="6">
        <v>26.17</v>
      </c>
      <c r="BL23" s="6">
        <v>19.600000000000001</v>
      </c>
      <c r="BM23" s="6">
        <v>48.96</v>
      </c>
      <c r="BP23" s="6">
        <v>201.67</v>
      </c>
      <c r="BQ23" s="6">
        <v>47.96</v>
      </c>
      <c r="BR23" s="6">
        <v>18.3</v>
      </c>
      <c r="BS23" s="6">
        <v>35.229999999999997</v>
      </c>
      <c r="BT23" s="6">
        <v>187.12</v>
      </c>
      <c r="BW23" s="6">
        <v>35.520000000000003</v>
      </c>
      <c r="BX23" s="6">
        <v>58.81</v>
      </c>
      <c r="BY23" s="6">
        <v>27.43</v>
      </c>
      <c r="CQ23" s="6">
        <f t="shared" si="0"/>
        <v>1.0272780034822981</v>
      </c>
      <c r="CR23" s="6">
        <f t="shared" si="1"/>
        <v>0.82641478506740973</v>
      </c>
    </row>
    <row r="24" spans="2:96" x14ac:dyDescent="0.15">
      <c r="B24" s="5" t="s">
        <v>249</v>
      </c>
      <c r="C24" s="15" t="s">
        <v>118</v>
      </c>
      <c r="D24" s="5" t="s">
        <v>95</v>
      </c>
      <c r="E24" s="5" t="s">
        <v>119</v>
      </c>
      <c r="F24" s="8" t="s">
        <v>120</v>
      </c>
      <c r="G24" s="5" t="s">
        <v>80</v>
      </c>
      <c r="H24" s="5" t="s">
        <v>68</v>
      </c>
      <c r="I24" s="14" t="s">
        <v>190</v>
      </c>
      <c r="AL24" s="6">
        <v>213.54</v>
      </c>
      <c r="AM24" s="6">
        <v>202.81</v>
      </c>
      <c r="AN24" s="6">
        <v>64.3</v>
      </c>
      <c r="AO24" s="6">
        <v>17.22</v>
      </c>
      <c r="AP24" s="6">
        <v>47.08</v>
      </c>
      <c r="AQ24" s="6">
        <v>213.91</v>
      </c>
      <c r="AR24" s="6">
        <v>26.71</v>
      </c>
      <c r="AV24" s="6">
        <v>35.49</v>
      </c>
      <c r="AW24" s="6">
        <v>31.06</v>
      </c>
      <c r="AX24" s="6">
        <v>32.729999999999997</v>
      </c>
      <c r="BR24" s="6">
        <v>16.12</v>
      </c>
      <c r="BS24" s="6">
        <v>35.159999999999997</v>
      </c>
      <c r="BV24" s="6">
        <v>21.96</v>
      </c>
      <c r="BW24" s="6">
        <v>36.85</v>
      </c>
      <c r="BX24" s="6">
        <v>59.94</v>
      </c>
      <c r="BY24" s="6">
        <v>27.7</v>
      </c>
      <c r="CQ24" s="6">
        <f t="shared" si="0"/>
        <v>1.0017326964503137</v>
      </c>
      <c r="CR24" s="6" t="e">
        <f t="shared" si="1"/>
        <v>#DIV/0!</v>
      </c>
    </row>
    <row r="25" spans="2:96" x14ac:dyDescent="0.15">
      <c r="B25" s="3" t="s">
        <v>250</v>
      </c>
      <c r="C25" s="14" t="s">
        <v>142</v>
      </c>
      <c r="D25" s="6" t="s">
        <v>143</v>
      </c>
      <c r="E25" s="6" t="s">
        <v>144</v>
      </c>
      <c r="F25" s="7" t="s">
        <v>145</v>
      </c>
      <c r="G25" s="6" t="s">
        <v>80</v>
      </c>
      <c r="H25" s="6" t="s">
        <v>146</v>
      </c>
      <c r="J25" s="6">
        <v>130.63999999999999</v>
      </c>
      <c r="K25" s="6">
        <v>68.58</v>
      </c>
      <c r="L25" s="6">
        <v>49.21</v>
      </c>
      <c r="M25" s="6">
        <v>50.08</v>
      </c>
      <c r="N25" s="6">
        <v>47.64</v>
      </c>
      <c r="O25" s="6">
        <v>31.54</v>
      </c>
      <c r="P25" s="6">
        <v>37.770000000000003</v>
      </c>
      <c r="Q25" s="6">
        <v>74.05</v>
      </c>
      <c r="R25" s="6">
        <v>62.15</v>
      </c>
      <c r="S25" s="6">
        <v>47.65</v>
      </c>
      <c r="T25" s="6">
        <v>51.73</v>
      </c>
      <c r="U25" s="6">
        <v>59.77</v>
      </c>
      <c r="V25" s="6">
        <v>30.12</v>
      </c>
      <c r="W25" s="6">
        <v>23.16</v>
      </c>
      <c r="X25" s="6">
        <v>67.19</v>
      </c>
      <c r="Y25" s="6">
        <v>4</v>
      </c>
      <c r="AC25" s="6">
        <v>30.65</v>
      </c>
      <c r="AD25" s="6">
        <v>16.61</v>
      </c>
      <c r="AH25" s="6">
        <v>42.31</v>
      </c>
      <c r="AI25" s="6">
        <v>50.17</v>
      </c>
      <c r="AJ25" s="6">
        <v>41.3</v>
      </c>
      <c r="AK25" s="6">
        <v>30.09</v>
      </c>
      <c r="AL25" s="6">
        <v>225.36</v>
      </c>
      <c r="AM25" s="6">
        <v>215.56</v>
      </c>
      <c r="AN25" s="6">
        <v>68.75</v>
      </c>
      <c r="AO25" s="6">
        <v>20.43</v>
      </c>
      <c r="AP25" s="6">
        <v>52.08</v>
      </c>
      <c r="AQ25" s="6">
        <v>233.62</v>
      </c>
      <c r="AR25" s="6">
        <v>28.23</v>
      </c>
      <c r="AS25" s="6">
        <v>20.32</v>
      </c>
      <c r="AT25" s="6">
        <v>39.090000000000003</v>
      </c>
      <c r="AU25" s="6">
        <v>264.51</v>
      </c>
      <c r="AV25" s="6">
        <v>32.33</v>
      </c>
      <c r="AW25" s="6">
        <v>40.68</v>
      </c>
      <c r="AX25" s="6">
        <v>34.08</v>
      </c>
      <c r="AZ25" s="6">
        <v>33.97</v>
      </c>
      <c r="BA25" s="6">
        <v>32.44</v>
      </c>
      <c r="BB25" s="6">
        <v>14.82</v>
      </c>
      <c r="BC25" s="6">
        <v>46.86</v>
      </c>
      <c r="BE25" s="6">
        <v>30.32</v>
      </c>
      <c r="BF25" s="6">
        <v>23.2</v>
      </c>
      <c r="BH25" s="6">
        <v>245.71</v>
      </c>
      <c r="BI25" s="6">
        <v>245.71</v>
      </c>
      <c r="BJ25" s="6">
        <v>55.6</v>
      </c>
      <c r="BK25" s="6">
        <v>28.48</v>
      </c>
      <c r="BL25" s="6">
        <v>19.98</v>
      </c>
      <c r="BM25" s="6">
        <v>47.98</v>
      </c>
      <c r="BP25" s="6">
        <v>202.34</v>
      </c>
      <c r="BQ25" s="6">
        <v>49.79</v>
      </c>
      <c r="BR25" s="6">
        <v>19.059999999999999</v>
      </c>
      <c r="BS25" s="6">
        <v>35.78</v>
      </c>
      <c r="BT25" s="6">
        <v>186.8</v>
      </c>
      <c r="BU25" s="6">
        <v>34.020000000000003</v>
      </c>
      <c r="BV25" s="6">
        <v>21.92</v>
      </c>
      <c r="BW25" s="6">
        <v>38.619999999999997</v>
      </c>
      <c r="BX25" s="6">
        <v>60.58</v>
      </c>
      <c r="BY25" s="6">
        <v>28.16</v>
      </c>
      <c r="BZ25" s="6">
        <v>84.88</v>
      </c>
      <c r="CA25" s="6">
        <v>14.71</v>
      </c>
      <c r="CB25" s="6">
        <v>98.26</v>
      </c>
      <c r="CC25" s="6">
        <v>14.45</v>
      </c>
      <c r="CD25" s="6">
        <v>95.41</v>
      </c>
      <c r="CE25" s="6">
        <v>14.01</v>
      </c>
      <c r="CF25" s="6">
        <v>79.69</v>
      </c>
      <c r="CG25" s="6">
        <v>13.71</v>
      </c>
      <c r="CH25" s="6">
        <v>77.11</v>
      </c>
      <c r="CI25" s="6">
        <v>12.78</v>
      </c>
      <c r="CJ25" s="6">
        <v>88.95</v>
      </c>
      <c r="CK25" s="6">
        <v>13.54</v>
      </c>
      <c r="CL25" s="6">
        <v>87.93</v>
      </c>
      <c r="CM25" s="6">
        <v>12.05</v>
      </c>
      <c r="CN25" s="6">
        <v>73.489999999999995</v>
      </c>
      <c r="CO25" s="6">
        <v>10</v>
      </c>
      <c r="CQ25" s="6">
        <f t="shared" si="0"/>
        <v>1.0366524671636492</v>
      </c>
      <c r="CR25" s="6">
        <f t="shared" si="1"/>
        <v>0.8234911074030361</v>
      </c>
    </row>
    <row r="26" spans="2:96" x14ac:dyDescent="0.15">
      <c r="B26" s="5" t="s">
        <v>248</v>
      </c>
      <c r="C26" s="5" t="s">
        <v>156</v>
      </c>
      <c r="D26" s="5" t="s">
        <v>155</v>
      </c>
      <c r="E26" s="6" t="s">
        <v>150</v>
      </c>
      <c r="F26" s="7" t="s">
        <v>157</v>
      </c>
      <c r="G26" s="5" t="s">
        <v>69</v>
      </c>
      <c r="H26" s="5" t="s">
        <v>90</v>
      </c>
      <c r="J26" s="5">
        <v>129.30000000000001</v>
      </c>
      <c r="K26" s="5">
        <v>59.02</v>
      </c>
      <c r="L26" s="5">
        <v>53.06</v>
      </c>
      <c r="M26" s="5">
        <v>48.19</v>
      </c>
      <c r="N26" s="5">
        <v>49.82</v>
      </c>
      <c r="O26" s="5">
        <v>34.450000000000003</v>
      </c>
      <c r="P26" s="5">
        <v>36.75</v>
      </c>
      <c r="Q26" s="5"/>
      <c r="R26" s="5">
        <v>64.16</v>
      </c>
      <c r="S26" s="5">
        <v>47.82</v>
      </c>
      <c r="T26" s="5">
        <v>51.91</v>
      </c>
      <c r="U26" s="5">
        <v>58.28</v>
      </c>
      <c r="V26" s="5">
        <v>31.89</v>
      </c>
      <c r="W26" s="5"/>
      <c r="X26" s="5">
        <v>65.16</v>
      </c>
      <c r="Y26" s="5">
        <v>4</v>
      </c>
      <c r="Z26" s="5"/>
      <c r="AA26" s="5"/>
      <c r="AB26" s="5">
        <v>79.989999999999995</v>
      </c>
      <c r="AC26" s="5">
        <v>25.77</v>
      </c>
      <c r="AD26" s="5">
        <v>14.73</v>
      </c>
      <c r="AE26" s="5">
        <v>197.86</v>
      </c>
      <c r="AF26" s="5">
        <v>182.45</v>
      </c>
      <c r="AG26" s="5"/>
      <c r="AH26" s="5">
        <v>45.55</v>
      </c>
      <c r="AI26" s="5">
        <v>52.27</v>
      </c>
      <c r="AJ26" s="5">
        <v>41.08</v>
      </c>
      <c r="AK26" s="5">
        <v>29.57</v>
      </c>
      <c r="AL26" s="5">
        <v>209.33</v>
      </c>
      <c r="AM26" s="5">
        <v>195.84</v>
      </c>
      <c r="AN26" s="5">
        <v>66.87</v>
      </c>
      <c r="AO26" s="5">
        <v>19.809999999999999</v>
      </c>
      <c r="AP26" s="5">
        <v>55.23</v>
      </c>
      <c r="AQ26" s="5">
        <v>220.57</v>
      </c>
      <c r="AR26" s="5">
        <v>28.92</v>
      </c>
      <c r="AS26" s="5">
        <v>18.91</v>
      </c>
      <c r="AT26" s="5">
        <v>40.64</v>
      </c>
      <c r="AU26" s="5">
        <v>245.17</v>
      </c>
      <c r="AV26" s="5">
        <v>39.07</v>
      </c>
      <c r="AW26" s="5">
        <v>34.549999999999997</v>
      </c>
      <c r="AX26" s="5">
        <v>32.19</v>
      </c>
      <c r="AY26" s="5">
        <v>197.3</v>
      </c>
      <c r="AZ26" s="5">
        <v>33.25</v>
      </c>
      <c r="BA26" s="5">
        <v>34.04</v>
      </c>
      <c r="BB26" s="5">
        <v>16.93</v>
      </c>
      <c r="BC26" s="5">
        <v>38.07</v>
      </c>
      <c r="BD26" s="5">
        <v>7.73</v>
      </c>
      <c r="BE26" s="5">
        <v>34.49</v>
      </c>
      <c r="BF26" s="5">
        <v>23.88</v>
      </c>
      <c r="BG26" s="5">
        <v>48.75</v>
      </c>
      <c r="BH26" s="5">
        <v>229.28</v>
      </c>
      <c r="BI26" s="5">
        <v>226.17</v>
      </c>
      <c r="BJ26" s="5">
        <v>58.79</v>
      </c>
      <c r="BK26" s="5">
        <v>28.68</v>
      </c>
      <c r="BL26" s="5">
        <v>22.71</v>
      </c>
      <c r="BM26" s="5">
        <v>47.81</v>
      </c>
      <c r="BN26" s="5">
        <v>30.41</v>
      </c>
      <c r="BO26" s="5">
        <v>22.98</v>
      </c>
      <c r="BP26" s="5">
        <v>183.63</v>
      </c>
      <c r="BQ26" s="5">
        <v>48.67</v>
      </c>
      <c r="BR26" s="5">
        <v>17.11</v>
      </c>
      <c r="BS26" s="5">
        <v>37.57</v>
      </c>
      <c r="BT26" s="5">
        <v>168.55</v>
      </c>
      <c r="BU26" s="5">
        <v>31.22</v>
      </c>
      <c r="BV26" s="5">
        <v>22.19</v>
      </c>
      <c r="BW26" s="5">
        <v>34.01</v>
      </c>
      <c r="BX26" s="5">
        <v>56.42</v>
      </c>
      <c r="BY26" s="5">
        <v>27.96</v>
      </c>
      <c r="BZ26" s="5">
        <v>78.48</v>
      </c>
      <c r="CA26" s="5">
        <v>15.43</v>
      </c>
      <c r="CB26" s="5">
        <v>88.79</v>
      </c>
      <c r="CC26" s="5">
        <v>14.82</v>
      </c>
      <c r="CD26" s="5">
        <v>85.52</v>
      </c>
      <c r="CE26" s="5">
        <v>14.2</v>
      </c>
      <c r="CF26" s="5">
        <v>73.81</v>
      </c>
      <c r="CG26" s="5">
        <v>14.08</v>
      </c>
      <c r="CH26" s="5">
        <v>73.38</v>
      </c>
      <c r="CI26" s="5">
        <v>13.75</v>
      </c>
      <c r="CJ26" s="5">
        <v>80.959999999999994</v>
      </c>
      <c r="CK26" s="5">
        <v>14.21</v>
      </c>
      <c r="CL26" s="5">
        <v>79.400000000000006</v>
      </c>
      <c r="CM26" s="5">
        <v>12.26</v>
      </c>
      <c r="CN26" s="5">
        <v>67.58</v>
      </c>
      <c r="CO26" s="5">
        <v>11.19</v>
      </c>
      <c r="CQ26" s="6">
        <f t="shared" si="0"/>
        <v>1.0536951225337983</v>
      </c>
      <c r="CR26" s="6">
        <f t="shared" si="1"/>
        <v>0.80089846475924631</v>
      </c>
    </row>
    <row r="27" spans="2:96" x14ac:dyDescent="0.15">
      <c r="B27" s="3" t="s">
        <v>251</v>
      </c>
      <c r="C27" s="6" t="s">
        <v>158</v>
      </c>
      <c r="D27" s="6" t="s">
        <v>155</v>
      </c>
      <c r="E27" s="6" t="s">
        <v>159</v>
      </c>
      <c r="F27" s="6">
        <v>17</v>
      </c>
      <c r="G27" s="6" t="s">
        <v>69</v>
      </c>
      <c r="H27" s="6" t="s">
        <v>90</v>
      </c>
      <c r="J27" s="6">
        <v>131.72</v>
      </c>
      <c r="L27" s="6">
        <v>55.34</v>
      </c>
      <c r="M27" s="6">
        <v>49.81</v>
      </c>
      <c r="N27" s="6">
        <v>52.49</v>
      </c>
      <c r="O27" s="6">
        <v>32.72</v>
      </c>
      <c r="P27" s="6">
        <v>40.21</v>
      </c>
      <c r="Q27" s="6">
        <v>81.5</v>
      </c>
      <c r="R27" s="6">
        <v>71.58</v>
      </c>
      <c r="S27" s="6">
        <v>49</v>
      </c>
      <c r="T27" s="6">
        <v>51.15</v>
      </c>
      <c r="V27" s="6">
        <v>31.84</v>
      </c>
      <c r="W27" s="6">
        <v>25.4</v>
      </c>
      <c r="Y27" s="6">
        <v>4</v>
      </c>
      <c r="AA27" s="6">
        <v>84.95</v>
      </c>
      <c r="AB27" s="6">
        <v>92.77</v>
      </c>
      <c r="AC27" s="6">
        <v>34.33</v>
      </c>
      <c r="AD27" s="6">
        <v>15.54</v>
      </c>
      <c r="AH27" s="6">
        <v>43.19</v>
      </c>
      <c r="AI27" s="6">
        <v>57.67</v>
      </c>
      <c r="AJ27" s="6">
        <v>45.53</v>
      </c>
      <c r="AK27" s="6">
        <v>30.95</v>
      </c>
      <c r="AL27" s="6">
        <v>252.56</v>
      </c>
      <c r="AM27" s="6">
        <v>239.14</v>
      </c>
      <c r="AN27" s="6">
        <v>73.489999999999995</v>
      </c>
      <c r="AP27" s="6">
        <v>54.98</v>
      </c>
      <c r="AY27" s="6">
        <v>221.28</v>
      </c>
      <c r="AZ27" s="6">
        <v>36.58</v>
      </c>
      <c r="BA27" s="6">
        <v>34</v>
      </c>
      <c r="BB27" s="6">
        <v>15.67</v>
      </c>
      <c r="BC27" s="6">
        <v>50.65</v>
      </c>
      <c r="BD27" s="6">
        <v>8.65</v>
      </c>
      <c r="BE27" s="6">
        <v>35.880000000000003</v>
      </c>
      <c r="BF27" s="6">
        <v>22.41</v>
      </c>
      <c r="BG27" s="6">
        <v>54.06</v>
      </c>
      <c r="BH27" s="6">
        <v>266.08</v>
      </c>
      <c r="BI27" s="6">
        <v>266.08</v>
      </c>
      <c r="BJ27" s="6">
        <v>65.540000000000006</v>
      </c>
      <c r="BK27" s="6">
        <v>31.44</v>
      </c>
      <c r="BL27" s="6">
        <v>20.74</v>
      </c>
      <c r="BM27" s="6">
        <v>50.85</v>
      </c>
      <c r="BW27" s="6">
        <v>39.1</v>
      </c>
      <c r="CQ27" s="6">
        <f t="shared" si="0"/>
        <v>0</v>
      </c>
      <c r="CR27" s="6">
        <f t="shared" si="1"/>
        <v>0</v>
      </c>
    </row>
    <row r="28" spans="2:96" x14ac:dyDescent="0.15">
      <c r="B28" s="5" t="s">
        <v>248</v>
      </c>
      <c r="C28" s="14" t="s">
        <v>147</v>
      </c>
      <c r="D28" s="6" t="s">
        <v>148</v>
      </c>
      <c r="E28" s="6" t="s">
        <v>149</v>
      </c>
      <c r="F28" s="6">
        <v>21.12</v>
      </c>
      <c r="G28" s="6" t="s">
        <v>80</v>
      </c>
      <c r="H28" s="6" t="s">
        <v>90</v>
      </c>
      <c r="J28" s="5">
        <v>120.64</v>
      </c>
      <c r="K28" s="5">
        <v>58.94</v>
      </c>
      <c r="L28" s="5">
        <v>51.12</v>
      </c>
      <c r="M28" s="5">
        <v>45.53</v>
      </c>
      <c r="N28" s="5">
        <v>48.38</v>
      </c>
      <c r="O28" s="5">
        <v>28.16</v>
      </c>
      <c r="P28" s="5">
        <v>36.340000000000003</v>
      </c>
      <c r="Q28" s="5">
        <v>65.84</v>
      </c>
      <c r="R28" s="5">
        <v>70.209999999999994</v>
      </c>
      <c r="S28" s="5">
        <v>47.15</v>
      </c>
      <c r="T28" s="5">
        <v>50.81</v>
      </c>
      <c r="U28" s="5">
        <v>58.07</v>
      </c>
      <c r="V28" s="5">
        <v>28.43</v>
      </c>
      <c r="W28" s="5">
        <v>22.82</v>
      </c>
      <c r="X28" s="5">
        <v>66.989999999999995</v>
      </c>
      <c r="Y28" s="5">
        <v>4</v>
      </c>
      <c r="Z28" s="5">
        <v>88.56</v>
      </c>
      <c r="AA28" s="5">
        <v>79.209999999999994</v>
      </c>
      <c r="AB28" s="5">
        <v>88.01</v>
      </c>
      <c r="AC28" s="5">
        <v>31.39</v>
      </c>
      <c r="AD28" s="5">
        <v>17.670000000000002</v>
      </c>
      <c r="AE28" s="5">
        <v>188.3</v>
      </c>
      <c r="AF28" s="5">
        <v>169.08</v>
      </c>
      <c r="AG28" s="5"/>
      <c r="AH28" s="5">
        <v>36.85</v>
      </c>
      <c r="AI28" s="5">
        <v>46.28</v>
      </c>
      <c r="AJ28" s="5">
        <v>38.01</v>
      </c>
      <c r="AK28" s="5">
        <v>25.86</v>
      </c>
      <c r="AL28" s="5">
        <v>219.23</v>
      </c>
      <c r="AM28" s="5">
        <v>205.71</v>
      </c>
      <c r="AN28" s="5">
        <v>66.31</v>
      </c>
      <c r="AO28" s="5">
        <v>18.64</v>
      </c>
      <c r="AP28" s="5">
        <v>52.11</v>
      </c>
      <c r="AQ28" s="5">
        <v>221.94</v>
      </c>
      <c r="AR28" s="5">
        <v>30.33</v>
      </c>
      <c r="AS28" s="5">
        <v>19.899999999999999</v>
      </c>
      <c r="AT28" s="5">
        <v>38.5</v>
      </c>
      <c r="AU28" s="5">
        <v>259.18</v>
      </c>
      <c r="AV28" s="5">
        <v>38.5</v>
      </c>
      <c r="AW28" s="5">
        <v>34.21</v>
      </c>
      <c r="AY28" s="5">
        <v>192.51</v>
      </c>
      <c r="AZ28" s="5">
        <v>34</v>
      </c>
      <c r="BA28" s="5">
        <v>32.97</v>
      </c>
      <c r="BB28" s="5">
        <v>14.56</v>
      </c>
      <c r="BC28" s="5">
        <v>44.46</v>
      </c>
      <c r="BD28" s="5">
        <v>6.37</v>
      </c>
      <c r="BE28" s="5">
        <v>32.22</v>
      </c>
      <c r="BF28" s="5">
        <v>26.43</v>
      </c>
      <c r="BH28" s="5">
        <v>241.64</v>
      </c>
      <c r="BI28" s="5"/>
      <c r="BJ28" s="5">
        <v>54.51</v>
      </c>
      <c r="BK28" s="5">
        <v>27.68</v>
      </c>
      <c r="BL28" s="5">
        <v>20.5</v>
      </c>
      <c r="BM28" s="5">
        <v>45.7</v>
      </c>
      <c r="BN28" s="5">
        <v>31.12</v>
      </c>
      <c r="BO28" s="5">
        <v>21.55</v>
      </c>
      <c r="BP28" s="5">
        <v>202.83</v>
      </c>
      <c r="BQ28" s="5">
        <v>47.81</v>
      </c>
      <c r="BR28" s="5">
        <v>18.64</v>
      </c>
      <c r="BS28" s="5">
        <v>36.369999999999997</v>
      </c>
      <c r="BT28" s="5">
        <v>185.84</v>
      </c>
      <c r="BV28" s="5">
        <v>22.11</v>
      </c>
      <c r="BW28" s="5">
        <v>39.07</v>
      </c>
      <c r="BX28" s="5">
        <v>61.79</v>
      </c>
      <c r="BY28" s="5">
        <v>31.33</v>
      </c>
      <c r="BZ28" s="5">
        <v>83.93</v>
      </c>
      <c r="CA28" s="5">
        <v>15.91</v>
      </c>
      <c r="CB28" s="5">
        <v>95.92</v>
      </c>
      <c r="CC28" s="5">
        <v>15.08</v>
      </c>
      <c r="CD28" s="5">
        <v>91.75</v>
      </c>
      <c r="CE28" s="5">
        <v>14.32</v>
      </c>
      <c r="CF28" s="5">
        <v>77.3</v>
      </c>
      <c r="CG28" s="5">
        <v>14.12</v>
      </c>
      <c r="CH28" s="5">
        <v>80.180000000000007</v>
      </c>
      <c r="CI28" s="5">
        <v>14.1</v>
      </c>
      <c r="CJ28" s="5">
        <v>88.26</v>
      </c>
      <c r="CK28" s="5">
        <v>13.62</v>
      </c>
      <c r="CL28" s="5">
        <v>85.97</v>
      </c>
      <c r="CM28" s="5">
        <v>11.7</v>
      </c>
      <c r="CN28" s="5">
        <v>72.63</v>
      </c>
      <c r="CO28" s="5">
        <v>10.64</v>
      </c>
      <c r="CQ28" s="6">
        <f t="shared" si="0"/>
        <v>1.0123614468822697</v>
      </c>
      <c r="CR28" s="6">
        <f t="shared" si="1"/>
        <v>0.83938917397781831</v>
      </c>
    </row>
    <row r="29" spans="2:96" x14ac:dyDescent="0.15">
      <c r="B29" s="5" t="s">
        <v>248</v>
      </c>
      <c r="C29" s="5" t="s">
        <v>151</v>
      </c>
      <c r="D29" s="5" t="s">
        <v>152</v>
      </c>
      <c r="E29" s="6" t="s">
        <v>153</v>
      </c>
      <c r="F29" s="7" t="s">
        <v>154</v>
      </c>
      <c r="G29" s="5" t="s">
        <v>69</v>
      </c>
      <c r="H29" s="5" t="s">
        <v>90</v>
      </c>
      <c r="J29" s="5">
        <v>132.63</v>
      </c>
      <c r="K29" s="5">
        <v>62.18</v>
      </c>
      <c r="L29" s="5">
        <v>55.07</v>
      </c>
      <c r="M29" s="5">
        <v>45.37</v>
      </c>
      <c r="N29" s="5">
        <v>53.38</v>
      </c>
      <c r="O29" s="5">
        <v>28.37</v>
      </c>
      <c r="P29" s="5">
        <v>36.21</v>
      </c>
      <c r="Q29" s="5">
        <v>74.709999999999994</v>
      </c>
      <c r="R29" s="5">
        <v>66.760000000000005</v>
      </c>
      <c r="S29" s="5">
        <v>45.66</v>
      </c>
      <c r="T29" s="5">
        <v>49.01</v>
      </c>
      <c r="U29" s="5">
        <v>54.12</v>
      </c>
      <c r="V29" s="5">
        <v>25.27</v>
      </c>
      <c r="W29" s="5">
        <v>23.42</v>
      </c>
      <c r="X29" s="5">
        <v>70.61</v>
      </c>
      <c r="Y29" s="5">
        <v>4</v>
      </c>
      <c r="Z29" s="5">
        <v>98.27</v>
      </c>
      <c r="AA29" s="5">
        <v>82.28</v>
      </c>
      <c r="AB29" s="5">
        <v>103.37</v>
      </c>
      <c r="AC29" s="5">
        <v>30.11</v>
      </c>
      <c r="AD29" s="5">
        <v>17.72</v>
      </c>
      <c r="AE29" s="5">
        <v>218.41</v>
      </c>
      <c r="AF29" s="5">
        <v>197.46</v>
      </c>
      <c r="AG29" s="5"/>
      <c r="AH29" s="5">
        <v>39.950000000000003</v>
      </c>
      <c r="AI29" s="5">
        <v>51.96</v>
      </c>
      <c r="AJ29" s="5">
        <v>40.85</v>
      </c>
      <c r="AK29" s="5">
        <v>28.9</v>
      </c>
      <c r="AL29" s="5">
        <v>228.03</v>
      </c>
      <c r="AM29" s="5">
        <v>221.76</v>
      </c>
      <c r="AN29" s="5">
        <v>67.959999999999994</v>
      </c>
      <c r="AO29" s="5">
        <v>19.59</v>
      </c>
      <c r="AP29" s="5">
        <v>53.44</v>
      </c>
      <c r="AQ29" s="5">
        <v>240.46</v>
      </c>
      <c r="AR29" s="5">
        <v>29.94</v>
      </c>
      <c r="AS29" s="5">
        <v>19.03</v>
      </c>
      <c r="AT29" s="5">
        <v>41.8</v>
      </c>
      <c r="AU29" s="5">
        <v>274.14999999999998</v>
      </c>
      <c r="AV29" s="5">
        <v>39.770000000000003</v>
      </c>
      <c r="AW29" s="5">
        <v>36.24</v>
      </c>
      <c r="AX29" s="5">
        <v>33.159999999999997</v>
      </c>
      <c r="AY29" s="5">
        <v>210.9</v>
      </c>
      <c r="AZ29" s="5">
        <v>35.11</v>
      </c>
      <c r="BA29" s="5">
        <v>31.16</v>
      </c>
      <c r="BB29" s="5">
        <v>13.89</v>
      </c>
      <c r="BC29" s="5">
        <v>46.92</v>
      </c>
      <c r="BD29" s="5">
        <v>6.83</v>
      </c>
      <c r="BE29" s="5">
        <v>32.64</v>
      </c>
      <c r="BF29" s="5">
        <v>24.41</v>
      </c>
      <c r="BH29" s="5">
        <v>257.66000000000003</v>
      </c>
      <c r="BI29" s="5"/>
      <c r="BJ29" s="5">
        <v>58.59</v>
      </c>
      <c r="BK29" s="5">
        <v>29.1</v>
      </c>
      <c r="BL29" s="5">
        <v>21.22</v>
      </c>
      <c r="BM29" s="5">
        <v>48.61</v>
      </c>
      <c r="BN29" s="5">
        <v>33.68</v>
      </c>
      <c r="BO29" s="5">
        <v>25.16</v>
      </c>
      <c r="BP29" s="5">
        <v>213.07</v>
      </c>
      <c r="BQ29" s="5">
        <v>49.83</v>
      </c>
      <c r="BR29" s="5">
        <v>17.89</v>
      </c>
      <c r="BS29" s="5">
        <v>38.659999999999997</v>
      </c>
      <c r="BT29" s="5">
        <v>197.89</v>
      </c>
      <c r="BU29" s="5">
        <v>35.1</v>
      </c>
      <c r="BV29" s="5">
        <v>22.28</v>
      </c>
      <c r="BW29" s="5">
        <v>37.78</v>
      </c>
      <c r="BX29" s="5">
        <v>65.81</v>
      </c>
      <c r="BY29" s="5">
        <v>29.33</v>
      </c>
      <c r="BZ29" s="5">
        <v>88.48</v>
      </c>
      <c r="CA29" s="5">
        <v>14.41</v>
      </c>
      <c r="CB29" s="5"/>
      <c r="CC29" s="5">
        <v>14.73</v>
      </c>
      <c r="CD29" s="5"/>
      <c r="CE29" s="5">
        <v>13.95</v>
      </c>
      <c r="CF29" s="5">
        <v>81.459999999999994</v>
      </c>
      <c r="CG29" s="5">
        <v>13.91</v>
      </c>
      <c r="CH29" s="5">
        <v>81.84</v>
      </c>
      <c r="CI29" s="5">
        <v>13.3</v>
      </c>
      <c r="CJ29" s="5">
        <v>88.41</v>
      </c>
      <c r="CK29" s="5">
        <v>13.84</v>
      </c>
      <c r="CL29" s="5">
        <v>86.78</v>
      </c>
      <c r="CM29" s="5">
        <v>12.56</v>
      </c>
      <c r="CN29" s="5">
        <v>74.77</v>
      </c>
      <c r="CO29" s="5">
        <v>10.9</v>
      </c>
      <c r="CQ29" s="6">
        <f t="shared" si="0"/>
        <v>1.054510371442354</v>
      </c>
      <c r="CR29" s="6">
        <f t="shared" si="1"/>
        <v>0.82694248234106948</v>
      </c>
    </row>
    <row r="30" spans="2:96" x14ac:dyDescent="0.15">
      <c r="B30" s="5" t="s">
        <v>248</v>
      </c>
      <c r="C30" s="15" t="s">
        <v>160</v>
      </c>
      <c r="D30" s="5" t="s">
        <v>161</v>
      </c>
      <c r="E30" s="6" t="s">
        <v>162</v>
      </c>
      <c r="F30" s="7" t="s">
        <v>163</v>
      </c>
      <c r="G30" s="5" t="s">
        <v>80</v>
      </c>
      <c r="H30" s="5" t="s">
        <v>90</v>
      </c>
      <c r="K30" s="5">
        <v>68.95</v>
      </c>
      <c r="L30" s="5">
        <v>59.08</v>
      </c>
      <c r="M30" s="5">
        <v>48.48</v>
      </c>
      <c r="N30" s="5">
        <v>56.49</v>
      </c>
      <c r="O30" s="5">
        <v>29.54</v>
      </c>
      <c r="P30" s="5">
        <v>38.68</v>
      </c>
      <c r="Q30" s="5">
        <v>78.150000000000006</v>
      </c>
      <c r="R30" s="5">
        <v>73.760000000000005</v>
      </c>
      <c r="S30" s="5">
        <v>47.45</v>
      </c>
      <c r="T30" s="5">
        <v>52.63</v>
      </c>
      <c r="U30" s="5">
        <v>54.54</v>
      </c>
      <c r="V30" s="5">
        <v>26.43</v>
      </c>
      <c r="W30" s="5">
        <v>24.77</v>
      </c>
      <c r="X30" s="5">
        <v>73.13</v>
      </c>
      <c r="Y30" s="5">
        <v>4</v>
      </c>
      <c r="Z30" s="5">
        <v>100.42</v>
      </c>
      <c r="AA30" s="5">
        <v>86.28</v>
      </c>
      <c r="AB30" s="5">
        <v>96.55</v>
      </c>
      <c r="AC30" s="5">
        <v>30.07</v>
      </c>
      <c r="AD30" s="5">
        <v>16.38</v>
      </c>
      <c r="AE30" s="5">
        <v>220.75</v>
      </c>
      <c r="AF30" s="5">
        <v>194.49</v>
      </c>
      <c r="AG30" s="5"/>
      <c r="AH30" s="5">
        <v>43.05</v>
      </c>
      <c r="AI30" s="5">
        <v>55.73</v>
      </c>
      <c r="AJ30" s="5">
        <v>42.54</v>
      </c>
      <c r="AK30" s="5">
        <v>32.130000000000003</v>
      </c>
      <c r="AL30" s="5">
        <v>246.94</v>
      </c>
      <c r="AM30" s="5">
        <v>234.14</v>
      </c>
      <c r="AN30" s="5">
        <v>69.44</v>
      </c>
      <c r="AO30" s="5">
        <v>21.13</v>
      </c>
      <c r="AP30" s="5">
        <v>55.91</v>
      </c>
      <c r="AQ30" s="5">
        <v>255.99</v>
      </c>
      <c r="AR30" s="5">
        <v>31.7</v>
      </c>
      <c r="AS30" s="5">
        <v>20.66</v>
      </c>
      <c r="AT30" s="5">
        <v>43.85</v>
      </c>
      <c r="AU30" s="5">
        <v>297.92</v>
      </c>
      <c r="AV30" s="5">
        <v>41.26</v>
      </c>
      <c r="AW30" s="5">
        <v>35.049999999999997</v>
      </c>
      <c r="AX30" s="5">
        <v>36.07</v>
      </c>
      <c r="AY30" s="5">
        <v>207.85</v>
      </c>
      <c r="AZ30" s="5">
        <v>33</v>
      </c>
      <c r="BA30" s="5">
        <v>33.200000000000003</v>
      </c>
      <c r="BB30" s="5">
        <v>13.24</v>
      </c>
      <c r="BC30" s="5">
        <v>52.78</v>
      </c>
      <c r="BD30" s="5">
        <v>8.15</v>
      </c>
      <c r="BE30" s="5">
        <v>34.11</v>
      </c>
      <c r="BF30" s="5">
        <v>24.25</v>
      </c>
      <c r="BG30" s="5">
        <v>55.79</v>
      </c>
      <c r="BH30" s="5">
        <v>274.69</v>
      </c>
      <c r="BI30" s="5"/>
      <c r="BJ30" s="5">
        <v>58.88</v>
      </c>
      <c r="BK30" s="5">
        <v>30.31</v>
      </c>
      <c r="BL30" s="5">
        <v>21.67</v>
      </c>
      <c r="BM30" s="5">
        <v>50.34</v>
      </c>
      <c r="BN30" s="5">
        <v>33.96</v>
      </c>
      <c r="BO30" s="5">
        <v>23.07</v>
      </c>
      <c r="BP30" s="5">
        <v>223.88</v>
      </c>
      <c r="BQ30" s="5">
        <v>54.09</v>
      </c>
      <c r="BR30" s="5">
        <v>19.739999999999998</v>
      </c>
      <c r="BS30" s="5">
        <v>39.6</v>
      </c>
      <c r="BT30" s="5">
        <v>202.21</v>
      </c>
      <c r="BU30" s="5">
        <v>33.64</v>
      </c>
      <c r="BZ30" s="5">
        <v>95.07</v>
      </c>
      <c r="CA30" s="5">
        <v>16.03</v>
      </c>
      <c r="CB30" s="5">
        <v>108.42</v>
      </c>
      <c r="CC30" s="5">
        <v>15.87</v>
      </c>
      <c r="CD30" s="5">
        <v>105.19</v>
      </c>
      <c r="CE30" s="5">
        <v>14.94</v>
      </c>
      <c r="CF30" s="5">
        <v>84.58</v>
      </c>
      <c r="CG30" s="5">
        <v>15.22</v>
      </c>
      <c r="CQ30" s="6">
        <f t="shared" si="0"/>
        <v>1.0366485786020896</v>
      </c>
      <c r="CR30" s="6">
        <f t="shared" si="1"/>
        <v>0.81502784957588559</v>
      </c>
    </row>
    <row r="31" spans="2:96" x14ac:dyDescent="0.15">
      <c r="C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N31" s="5"/>
      <c r="AQ31" s="5"/>
      <c r="AR31" s="5"/>
      <c r="AS31" s="5"/>
      <c r="AT31" s="5"/>
      <c r="AU31" s="5"/>
      <c r="AV31" s="5"/>
      <c r="AW31" s="5"/>
      <c r="AX31" s="5"/>
      <c r="BN31" s="5"/>
      <c r="BO31" s="5"/>
      <c r="BU31" s="5"/>
      <c r="BZ31" s="5"/>
      <c r="CA31" s="5"/>
      <c r="CB31" s="5"/>
      <c r="CC31" s="5"/>
      <c r="CD31" s="5"/>
      <c r="CE31" s="5"/>
      <c r="CF31" s="5"/>
      <c r="CG31" s="5"/>
    </row>
    <row r="32" spans="2:96" x14ac:dyDescent="0.15">
      <c r="F32" s="7"/>
    </row>
  </sheetData>
  <autoFilter ref="C2:CR3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4"/>
  <sheetViews>
    <sheetView workbookViewId="0">
      <selection activeCell="D22" sqref="D22"/>
    </sheetView>
  </sheetViews>
  <sheetFormatPr defaultRowHeight="9" x14ac:dyDescent="0.15"/>
  <cols>
    <col min="1" max="1" width="15.85546875" style="3" customWidth="1"/>
    <col min="2" max="2" width="10.28515625" style="3" customWidth="1"/>
    <col min="3" max="13" width="9.140625" style="3"/>
    <col min="14" max="44" width="9.140625" style="3" customWidth="1"/>
    <col min="45" max="51" width="9.140625" style="3"/>
    <col min="52" max="81" width="9.140625" style="3" customWidth="1"/>
    <col min="82" max="16384" width="9.140625" style="3"/>
  </cols>
  <sheetData>
    <row r="1" spans="1:83" ht="45" x14ac:dyDescent="0.15">
      <c r="A1" s="1" t="s">
        <v>243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 t="s">
        <v>167</v>
      </c>
      <c r="P1" s="1"/>
      <c r="Q1" s="1"/>
      <c r="R1" s="1"/>
      <c r="S1" s="1"/>
      <c r="T1" s="10" t="s">
        <v>168</v>
      </c>
      <c r="U1" s="1"/>
      <c r="V1" s="1"/>
      <c r="W1" s="1"/>
      <c r="X1" s="10" t="s">
        <v>169</v>
      </c>
      <c r="Y1" s="1"/>
      <c r="Z1" s="1"/>
      <c r="AA1" s="1"/>
      <c r="AB1" s="10" t="s">
        <v>171</v>
      </c>
      <c r="AC1" s="10"/>
      <c r="AD1" s="10"/>
      <c r="AE1" s="10"/>
      <c r="AF1" s="10"/>
      <c r="AG1" s="10" t="s">
        <v>170</v>
      </c>
      <c r="AH1" s="10"/>
      <c r="AI1" s="10" t="s">
        <v>172</v>
      </c>
      <c r="AJ1" s="10"/>
      <c r="AK1" s="10"/>
      <c r="AL1" s="10"/>
      <c r="AM1" s="11" t="s">
        <v>173</v>
      </c>
      <c r="AN1" s="12" t="s">
        <v>174</v>
      </c>
      <c r="AO1" s="12" t="s">
        <v>175</v>
      </c>
      <c r="AP1" s="11" t="s">
        <v>176</v>
      </c>
      <c r="AQ1" s="4" t="s">
        <v>221</v>
      </c>
      <c r="AR1" s="11"/>
      <c r="AS1" s="11"/>
      <c r="AT1" s="11"/>
      <c r="AV1" s="9"/>
      <c r="AZ1" s="10" t="s">
        <v>167</v>
      </c>
      <c r="BA1" s="1"/>
      <c r="BB1" s="1"/>
      <c r="BC1" s="1"/>
      <c r="BD1" s="1"/>
      <c r="BE1" s="10" t="s">
        <v>168</v>
      </c>
      <c r="BF1" s="1"/>
      <c r="BG1" s="1"/>
      <c r="BH1" s="1"/>
      <c r="BI1" s="10" t="s">
        <v>169</v>
      </c>
      <c r="BJ1" s="1"/>
      <c r="BK1" s="1"/>
      <c r="BL1" s="1"/>
      <c r="BM1" s="10" t="s">
        <v>171</v>
      </c>
      <c r="BN1" s="10"/>
      <c r="BO1" s="10"/>
      <c r="BP1" s="10"/>
      <c r="BQ1" s="10"/>
      <c r="BR1" s="10" t="s">
        <v>170</v>
      </c>
      <c r="BS1" s="10"/>
      <c r="BT1" s="10" t="s">
        <v>172</v>
      </c>
      <c r="BU1" s="10"/>
      <c r="BV1" s="10"/>
      <c r="BW1" s="10"/>
      <c r="BX1" s="11" t="s">
        <v>173</v>
      </c>
      <c r="BY1" s="12" t="s">
        <v>174</v>
      </c>
      <c r="BZ1" s="12" t="s">
        <v>175</v>
      </c>
      <c r="CA1" s="11" t="s">
        <v>176</v>
      </c>
      <c r="CB1" s="4" t="s">
        <v>229</v>
      </c>
      <c r="CC1" s="11"/>
    </row>
    <row r="2" spans="1:83" ht="45" x14ac:dyDescent="0.15">
      <c r="B2" s="1" t="s">
        <v>0</v>
      </c>
      <c r="C2" s="1" t="s">
        <v>1</v>
      </c>
      <c r="D2" s="1" t="s">
        <v>2</v>
      </c>
      <c r="E2" s="2" t="s">
        <v>3</v>
      </c>
      <c r="F2" s="2" t="s">
        <v>10</v>
      </c>
      <c r="G2" s="1" t="s">
        <v>4</v>
      </c>
      <c r="H2" s="1" t="s">
        <v>5</v>
      </c>
      <c r="I2" s="1" t="s">
        <v>6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11</v>
      </c>
      <c r="O2" s="11" t="s">
        <v>191</v>
      </c>
      <c r="P2" s="4" t="s">
        <v>192</v>
      </c>
      <c r="Q2" s="4" t="s">
        <v>205</v>
      </c>
      <c r="R2" s="4" t="s">
        <v>193</v>
      </c>
      <c r="S2" s="4" t="s">
        <v>204</v>
      </c>
      <c r="T2" s="11" t="s">
        <v>195</v>
      </c>
      <c r="U2" s="4" t="s">
        <v>203</v>
      </c>
      <c r="V2" s="4" t="s">
        <v>194</v>
      </c>
      <c r="W2" s="4" t="s">
        <v>202</v>
      </c>
      <c r="X2" s="11" t="s">
        <v>196</v>
      </c>
      <c r="Y2" s="4" t="s">
        <v>197</v>
      </c>
      <c r="Z2" s="4" t="s">
        <v>198</v>
      </c>
      <c r="AA2" s="4" t="s">
        <v>199</v>
      </c>
      <c r="AB2" s="11" t="s">
        <v>200</v>
      </c>
      <c r="AC2" s="11" t="s">
        <v>201</v>
      </c>
      <c r="AD2" s="11" t="s">
        <v>206</v>
      </c>
      <c r="AE2" s="11" t="s">
        <v>207</v>
      </c>
      <c r="AF2" s="11" t="s">
        <v>208</v>
      </c>
      <c r="AG2" s="11" t="s">
        <v>209</v>
      </c>
      <c r="AH2" s="11" t="s">
        <v>210</v>
      </c>
      <c r="AI2" s="11" t="s">
        <v>211</v>
      </c>
      <c r="AJ2" s="11" t="s">
        <v>212</v>
      </c>
      <c r="AK2" s="11" t="s">
        <v>213</v>
      </c>
      <c r="AL2" s="11" t="s">
        <v>214</v>
      </c>
      <c r="AM2" s="11" t="s">
        <v>215</v>
      </c>
      <c r="AN2" s="11" t="s">
        <v>216</v>
      </c>
      <c r="AO2" s="11" t="s">
        <v>217</v>
      </c>
      <c r="AP2" s="11" t="s">
        <v>218</v>
      </c>
      <c r="AQ2" s="11" t="s">
        <v>219</v>
      </c>
      <c r="AR2" s="11" t="s">
        <v>220</v>
      </c>
      <c r="AS2" s="11" t="s">
        <v>237</v>
      </c>
      <c r="AT2" s="11" t="s">
        <v>238</v>
      </c>
      <c r="AV2" s="11" t="s">
        <v>185</v>
      </c>
      <c r="AX2" s="1" t="s">
        <v>186</v>
      </c>
      <c r="AY2" s="1" t="s">
        <v>241</v>
      </c>
      <c r="AZ2" s="11" t="s">
        <v>191</v>
      </c>
      <c r="BA2" s="4" t="s">
        <v>192</v>
      </c>
      <c r="BB2" s="4" t="s">
        <v>205</v>
      </c>
      <c r="BC2" s="4" t="s">
        <v>193</v>
      </c>
      <c r="BD2" s="4" t="s">
        <v>204</v>
      </c>
      <c r="BE2" s="11" t="s">
        <v>195</v>
      </c>
      <c r="BF2" s="4" t="s">
        <v>203</v>
      </c>
      <c r="BG2" s="4" t="s">
        <v>194</v>
      </c>
      <c r="BH2" s="4" t="s">
        <v>202</v>
      </c>
      <c r="BI2" s="11" t="s">
        <v>196</v>
      </c>
      <c r="BJ2" s="4" t="s">
        <v>197</v>
      </c>
      <c r="BK2" s="4" t="s">
        <v>198</v>
      </c>
      <c r="BL2" s="4" t="s">
        <v>199</v>
      </c>
      <c r="BM2" s="11" t="s">
        <v>200</v>
      </c>
      <c r="BN2" s="11" t="s">
        <v>201</v>
      </c>
      <c r="BO2" s="11" t="s">
        <v>206</v>
      </c>
      <c r="BP2" s="11" t="s">
        <v>207</v>
      </c>
      <c r="BQ2" s="11" t="s">
        <v>208</v>
      </c>
      <c r="BR2" s="11" t="s">
        <v>209</v>
      </c>
      <c r="BS2" s="11" t="s">
        <v>210</v>
      </c>
      <c r="BT2" s="11" t="s">
        <v>211</v>
      </c>
      <c r="BU2" s="11" t="s">
        <v>212</v>
      </c>
      <c r="BV2" s="11" t="s">
        <v>213</v>
      </c>
      <c r="BW2" s="11" t="s">
        <v>214</v>
      </c>
      <c r="BX2" s="11" t="s">
        <v>215</v>
      </c>
      <c r="BY2" s="11" t="s">
        <v>216</v>
      </c>
      <c r="BZ2" s="11" t="s">
        <v>217</v>
      </c>
      <c r="CA2" s="11" t="s">
        <v>218</v>
      </c>
      <c r="CB2" s="11" t="s">
        <v>219</v>
      </c>
      <c r="CC2" s="11" t="s">
        <v>220</v>
      </c>
      <c r="CD2" s="11" t="s">
        <v>237</v>
      </c>
      <c r="CE2" s="11" t="s">
        <v>238</v>
      </c>
    </row>
    <row r="3" spans="1:83" s="14" customFormat="1" x14ac:dyDescent="0.15">
      <c r="B3" s="14" t="s">
        <v>54</v>
      </c>
      <c r="C3" s="15" t="s">
        <v>55</v>
      </c>
      <c r="D3" s="14" t="s">
        <v>150</v>
      </c>
      <c r="E3" s="16">
        <v>6</v>
      </c>
      <c r="F3" s="16" t="s">
        <v>56</v>
      </c>
      <c r="G3" s="15" t="s">
        <v>57</v>
      </c>
      <c r="H3" s="15" t="s">
        <v>58</v>
      </c>
      <c r="I3" s="15" t="s">
        <v>59</v>
      </c>
      <c r="J3" s="15" t="s">
        <v>222</v>
      </c>
      <c r="K3" s="15" t="s">
        <v>60</v>
      </c>
      <c r="L3" s="15" t="s">
        <v>60</v>
      </c>
      <c r="M3" s="14" t="s">
        <v>61</v>
      </c>
      <c r="O3" s="14">
        <v>246.6</v>
      </c>
      <c r="P3" s="14">
        <v>229.52</v>
      </c>
      <c r="Q3" s="14">
        <v>75.05</v>
      </c>
      <c r="R3" s="14">
        <v>20.05</v>
      </c>
      <c r="S3" s="14">
        <v>55.8</v>
      </c>
      <c r="T3" s="14">
        <v>250.8</v>
      </c>
      <c r="U3" s="14">
        <v>31.61</v>
      </c>
      <c r="V3" s="14">
        <v>22.7</v>
      </c>
      <c r="W3" s="14">
        <v>43.6</v>
      </c>
      <c r="X3" s="14">
        <v>284.57</v>
      </c>
      <c r="Y3" s="14">
        <v>42.84</v>
      </c>
      <c r="Z3" s="14">
        <v>36.85</v>
      </c>
      <c r="AA3" s="14">
        <v>39.01</v>
      </c>
      <c r="AB3" s="14">
        <v>263.98</v>
      </c>
      <c r="AC3" s="14">
        <v>63.13</v>
      </c>
      <c r="AD3" s="14">
        <v>28.92</v>
      </c>
      <c r="AE3" s="14">
        <v>22.38</v>
      </c>
      <c r="AF3" s="14">
        <v>56.35</v>
      </c>
      <c r="AN3" s="14">
        <v>37.24</v>
      </c>
      <c r="AO3" s="14">
        <v>26.47</v>
      </c>
      <c r="AP3" s="14">
        <v>42.64</v>
      </c>
      <c r="AQ3" s="14">
        <v>71.47</v>
      </c>
      <c r="AR3" s="14">
        <v>31.43</v>
      </c>
      <c r="AS3" s="14">
        <v>1.0170316301703164</v>
      </c>
      <c r="AV3" s="14">
        <v>28.83</v>
      </c>
      <c r="AY3" s="15" t="s">
        <v>222</v>
      </c>
      <c r="AZ3" s="14">
        <f t="shared" ref="AZ3:CD3" si="0">LOG10(O3/$AV3)</f>
        <v>0.93214842987150504</v>
      </c>
      <c r="BA3" s="14">
        <f t="shared" si="0"/>
        <v>0.90097589284973423</v>
      </c>
      <c r="BB3" s="14">
        <f t="shared" si="0"/>
        <v>0.41550605419108139</v>
      </c>
      <c r="BC3" s="14">
        <f t="shared" si="0"/>
        <v>-0.15773026543200666</v>
      </c>
      <c r="BD3" s="14">
        <f t="shared" si="0"/>
        <v>0.28678955654937094</v>
      </c>
      <c r="BE3" s="14">
        <f t="shared" si="0"/>
        <v>0.93948288977047101</v>
      </c>
      <c r="BF3" s="14">
        <f t="shared" si="0"/>
        <v>3.9979853451371901E-2</v>
      </c>
      <c r="BG3" s="14">
        <f t="shared" si="0"/>
        <v>-0.10381878519508506</v>
      </c>
      <c r="BH3" s="14">
        <f t="shared" si="0"/>
        <v>0.17964184688037829</v>
      </c>
      <c r="BI3" s="14">
        <f t="shared" si="0"/>
        <v>0.99434447148656069</v>
      </c>
      <c r="BJ3" s="14">
        <f t="shared" si="0"/>
        <v>0.17200481977161025</v>
      </c>
      <c r="BK3" s="14">
        <f t="shared" si="0"/>
        <v>0.1065928498068625</v>
      </c>
      <c r="BL3" s="14">
        <f t="shared" si="0"/>
        <v>0.13133130792358358</v>
      </c>
      <c r="BM3" s="14">
        <f t="shared" si="0"/>
        <v>0.96172638213819284</v>
      </c>
      <c r="BN3" s="14">
        <f t="shared" si="0"/>
        <v>0.34039114693914607</v>
      </c>
      <c r="BO3" s="14">
        <f t="shared" si="0"/>
        <v>1.3536462342854264E-3</v>
      </c>
      <c r="BP3" s="14">
        <f t="shared" si="0"/>
        <v>-0.10998456019587659</v>
      </c>
      <c r="BQ3" s="14">
        <f t="shared" si="0"/>
        <v>0.29104927799391761</v>
      </c>
      <c r="BR3" s="14" t="e">
        <f t="shared" si="0"/>
        <v>#NUM!</v>
      </c>
      <c r="BS3" s="14" t="e">
        <f t="shared" si="0"/>
        <v>#NUM!</v>
      </c>
      <c r="BT3" s="14" t="e">
        <f t="shared" si="0"/>
        <v>#NUM!</v>
      </c>
      <c r="BU3" s="14" t="e">
        <f t="shared" si="0"/>
        <v>#NUM!</v>
      </c>
      <c r="BV3" s="14" t="e">
        <f t="shared" si="0"/>
        <v>#NUM!</v>
      </c>
      <c r="BW3" s="14" t="e">
        <f t="shared" si="0"/>
        <v>#NUM!</v>
      </c>
      <c r="BX3" s="14" t="e">
        <f t="shared" si="0"/>
        <v>#NUM!</v>
      </c>
      <c r="BY3" s="14">
        <f t="shared" si="0"/>
        <v>0.11116502992109725</v>
      </c>
      <c r="BZ3" s="14">
        <f t="shared" si="0"/>
        <v>-3.7090701086859558E-2</v>
      </c>
      <c r="CA3" s="14">
        <f t="shared" si="0"/>
        <v>0.16997255363030808</v>
      </c>
      <c r="CB3" s="14">
        <f t="shared" si="0"/>
        <v>0.39427913971295936</v>
      </c>
      <c r="CC3" s="14">
        <f t="shared" si="0"/>
        <v>3.7499738629372253E-2</v>
      </c>
      <c r="CD3" s="14">
        <f t="shared" si="0"/>
        <v>-1.4525101824892417</v>
      </c>
      <c r="CE3" s="14" t="e">
        <f t="shared" ref="CD3:CE14" si="1">LOG10(AT3/$AV3)</f>
        <v>#NUM!</v>
      </c>
    </row>
    <row r="4" spans="1:83" s="14" customFormat="1" x14ac:dyDescent="0.15">
      <c r="B4" s="15" t="s">
        <v>94</v>
      </c>
      <c r="C4" s="15" t="s">
        <v>95</v>
      </c>
      <c r="D4" s="15" t="s">
        <v>96</v>
      </c>
      <c r="E4" s="17" t="s">
        <v>97</v>
      </c>
      <c r="F4" s="16" t="s">
        <v>98</v>
      </c>
      <c r="G4" s="15" t="s">
        <v>99</v>
      </c>
      <c r="H4" s="15" t="s">
        <v>58</v>
      </c>
      <c r="I4" s="15" t="s">
        <v>100</v>
      </c>
      <c r="J4" s="15" t="s">
        <v>223</v>
      </c>
      <c r="K4" s="15" t="s">
        <v>58</v>
      </c>
      <c r="L4" s="15" t="s">
        <v>74</v>
      </c>
      <c r="M4" s="15" t="s">
        <v>101</v>
      </c>
      <c r="Q4" s="14">
        <v>61.95</v>
      </c>
      <c r="R4" s="14">
        <v>20.399999999999999</v>
      </c>
      <c r="T4" s="14">
        <v>211.77</v>
      </c>
      <c r="U4" s="14">
        <v>27.9</v>
      </c>
      <c r="V4" s="14">
        <v>19.87</v>
      </c>
      <c r="W4" s="14">
        <v>37.33</v>
      </c>
      <c r="X4" s="14">
        <v>238.56</v>
      </c>
      <c r="AA4" s="14">
        <v>29.75</v>
      </c>
      <c r="AB4" s="14">
        <v>235.73</v>
      </c>
      <c r="AC4" s="14">
        <v>52.78</v>
      </c>
      <c r="AD4" s="14">
        <v>26.73</v>
      </c>
      <c r="AE4" s="14">
        <v>19.82</v>
      </c>
      <c r="AF4" s="14">
        <v>46.26</v>
      </c>
      <c r="AG4" s="14">
        <v>31.31</v>
      </c>
      <c r="AH4" s="14">
        <v>20.239999999999998</v>
      </c>
      <c r="AI4" s="14">
        <v>191.31</v>
      </c>
      <c r="AJ4" s="14">
        <v>46.77</v>
      </c>
      <c r="AK4" s="14">
        <v>17.48</v>
      </c>
      <c r="AL4" s="14">
        <v>34.61</v>
      </c>
      <c r="AM4" s="14">
        <v>177.15</v>
      </c>
      <c r="AN4" s="14">
        <v>30.36</v>
      </c>
      <c r="AO4" s="14">
        <v>21.44</v>
      </c>
      <c r="AP4" s="14">
        <v>36.64</v>
      </c>
      <c r="AQ4" s="14">
        <v>60.3</v>
      </c>
      <c r="AR4" s="14">
        <v>27.03</v>
      </c>
      <c r="AT4" s="14">
        <v>0.81156407754634541</v>
      </c>
      <c r="AV4" s="15">
        <v>27.94</v>
      </c>
      <c r="AY4" s="15" t="s">
        <v>223</v>
      </c>
      <c r="AZ4" s="14" t="e">
        <f t="shared" ref="AZ4:BI8" si="2">LOG10(O4/$AV4)</f>
        <v>#NUM!</v>
      </c>
      <c r="BA4" s="14" t="e">
        <f t="shared" si="2"/>
        <v>#NUM!</v>
      </c>
      <c r="BB4" s="14">
        <f t="shared" si="2"/>
        <v>0.3458149089339192</v>
      </c>
      <c r="BC4" s="14">
        <f t="shared" si="2"/>
        <v>-0.13659623435226442</v>
      </c>
      <c r="BD4" s="14" t="e">
        <f t="shared" si="2"/>
        <v>#NUM!</v>
      </c>
      <c r="BE4" s="14">
        <f t="shared" si="2"/>
        <v>0.87963803483718306</v>
      </c>
      <c r="BF4" s="14">
        <f t="shared" si="2"/>
        <v>-6.2219850456558877E-4</v>
      </c>
      <c r="BG4" s="14">
        <f t="shared" si="2"/>
        <v>-0.14802853466834798</v>
      </c>
      <c r="BH4" s="14">
        <f t="shared" si="2"/>
        <v>0.12583158814814141</v>
      </c>
      <c r="BI4" s="14">
        <f t="shared" si="2"/>
        <v>0.93137122433075625</v>
      </c>
      <c r="BJ4" s="14" t="e">
        <f t="shared" ref="BJ4:BS8" si="3">LOG10(Y4/$AV4)</f>
        <v>#NUM!</v>
      </c>
      <c r="BK4" s="14" t="e">
        <f t="shared" si="3"/>
        <v>#NUM!</v>
      </c>
      <c r="BL4" s="14">
        <f t="shared" si="3"/>
        <v>2.7260568286405204E-2</v>
      </c>
      <c r="BM4" s="14">
        <f t="shared" si="3"/>
        <v>0.92618845442189057</v>
      </c>
      <c r="BN4" s="14">
        <f t="shared" si="3"/>
        <v>0.27624298410586778</v>
      </c>
      <c r="BO4" s="14">
        <f t="shared" si="3"/>
        <v>-1.9227443021625889E-2</v>
      </c>
      <c r="BP4" s="14">
        <f t="shared" si="3"/>
        <v>-0.14912275162890656</v>
      </c>
      <c r="BQ4" s="14">
        <f t="shared" si="3"/>
        <v>0.21897922665643743</v>
      </c>
      <c r="BR4" s="14">
        <f t="shared" si="3"/>
        <v>4.945666583875212E-2</v>
      </c>
      <c r="BS4" s="14">
        <f t="shared" si="3"/>
        <v>-0.14001589361040162</v>
      </c>
      <c r="BT4" s="14">
        <f t="shared" ref="BT4:CC8" si="4">LOG10(AI4/$AV4)</f>
        <v>0.83551126992875435</v>
      </c>
      <c r="BU4" s="14">
        <f t="shared" si="4"/>
        <v>0.22374096813034103</v>
      </c>
      <c r="BV4" s="14">
        <f t="shared" si="4"/>
        <v>-0.20368497347977885</v>
      </c>
      <c r="BW4" s="14">
        <f t="shared" si="4"/>
        <v>9.2975197515964572E-2</v>
      </c>
      <c r="BX4" s="14">
        <f t="shared" si="4"/>
        <v>0.8021147548910329</v>
      </c>
      <c r="BY4" s="14">
        <f t="shared" si="4"/>
        <v>3.6075365445279589E-2</v>
      </c>
      <c r="BZ4" s="14">
        <f t="shared" si="4"/>
        <v>-0.11500162075743069</v>
      </c>
      <c r="CA4" s="14">
        <f t="shared" si="4"/>
        <v>0.11772906321764967</v>
      </c>
      <c r="CB4" s="14">
        <f t="shared" si="4"/>
        <v>0.33409091036198818</v>
      </c>
      <c r="CC4" s="14">
        <f t="shared" si="4"/>
        <v>-1.4380356079437672E-2</v>
      </c>
      <c r="CD4" s="14" t="e">
        <f t="shared" si="1"/>
        <v>#NUM!</v>
      </c>
      <c r="CE4" s="14">
        <f t="shared" si="1"/>
        <v>-1.5369035862712992</v>
      </c>
    </row>
    <row r="5" spans="1:83" s="14" customFormat="1" x14ac:dyDescent="0.15">
      <c r="B5" s="15" t="s">
        <v>102</v>
      </c>
      <c r="C5" s="15" t="s">
        <v>95</v>
      </c>
      <c r="D5" s="15" t="s">
        <v>103</v>
      </c>
      <c r="E5" s="16" t="s">
        <v>97</v>
      </c>
      <c r="F5" s="16" t="s">
        <v>98</v>
      </c>
      <c r="G5" s="15" t="s">
        <v>99</v>
      </c>
      <c r="H5" s="15" t="s">
        <v>58</v>
      </c>
      <c r="I5" s="15" t="s">
        <v>100</v>
      </c>
      <c r="J5" s="15" t="s">
        <v>223</v>
      </c>
      <c r="K5" s="15" t="s">
        <v>74</v>
      </c>
      <c r="L5" s="15" t="s">
        <v>104</v>
      </c>
      <c r="M5" s="15" t="s">
        <v>101</v>
      </c>
      <c r="O5" s="14">
        <v>208.7</v>
      </c>
      <c r="P5" s="14">
        <v>198.09</v>
      </c>
      <c r="Q5" s="14">
        <v>67.48</v>
      </c>
      <c r="R5" s="14">
        <v>19.22</v>
      </c>
      <c r="S5" s="14">
        <v>49.96</v>
      </c>
      <c r="T5" s="14">
        <v>205.68</v>
      </c>
      <c r="U5" s="14">
        <v>28.48</v>
      </c>
      <c r="V5" s="14">
        <v>19.36</v>
      </c>
      <c r="W5" s="14">
        <v>38.409999999999997</v>
      </c>
      <c r="X5" s="14">
        <v>235.81</v>
      </c>
      <c r="Y5" s="14">
        <v>38.700000000000003</v>
      </c>
      <c r="AA5" s="14">
        <v>31.6</v>
      </c>
      <c r="AB5" s="14">
        <v>235.12</v>
      </c>
      <c r="AC5" s="14">
        <v>54.84</v>
      </c>
      <c r="AD5" s="14">
        <v>28.71</v>
      </c>
      <c r="AE5" s="14">
        <v>19.29</v>
      </c>
      <c r="AF5" s="14">
        <v>46.64</v>
      </c>
      <c r="AG5" s="14">
        <v>29.03</v>
      </c>
      <c r="AH5" s="14">
        <v>21.73</v>
      </c>
      <c r="AI5" s="14">
        <v>185.35</v>
      </c>
      <c r="AJ5" s="14">
        <v>48.86</v>
      </c>
      <c r="AK5" s="14">
        <v>16.86</v>
      </c>
      <c r="AL5" s="14">
        <v>33.700000000000003</v>
      </c>
      <c r="AM5" s="14">
        <v>171.3</v>
      </c>
      <c r="AO5" s="14">
        <v>21.58</v>
      </c>
      <c r="AP5" s="14">
        <v>33.97</v>
      </c>
      <c r="AQ5" s="14">
        <v>59.67</v>
      </c>
      <c r="AR5" s="14">
        <v>24.95</v>
      </c>
      <c r="AS5" s="14">
        <v>0.98552946813608056</v>
      </c>
      <c r="AT5" s="14">
        <v>0.78832085743450153</v>
      </c>
      <c r="AV5" s="15">
        <v>25.76</v>
      </c>
      <c r="AY5" s="15" t="s">
        <v>223</v>
      </c>
      <c r="AZ5" s="14">
        <f t="shared" si="2"/>
        <v>0.90857659037767946</v>
      </c>
      <c r="BA5" s="14">
        <f t="shared" si="2"/>
        <v>0.88591669330489831</v>
      </c>
      <c r="BB5" s="14">
        <f t="shared" si="2"/>
        <v>0.41822921522931311</v>
      </c>
      <c r="BC5" s="14">
        <f t="shared" si="2"/>
        <v>-0.12719247535524797</v>
      </c>
      <c r="BD5" s="14">
        <f t="shared" si="2"/>
        <v>0.28767657101432337</v>
      </c>
      <c r="BE5" s="14">
        <f t="shared" si="2"/>
        <v>0.90224620494702967</v>
      </c>
      <c r="BF5" s="14">
        <f t="shared" si="2"/>
        <v>4.3594126277044218E-2</v>
      </c>
      <c r="BG5" s="14">
        <f t="shared" si="2"/>
        <v>-0.12404050571539964</v>
      </c>
      <c r="BH5" s="14">
        <f t="shared" si="2"/>
        <v>0.17349844847740162</v>
      </c>
      <c r="BI5" s="14">
        <f t="shared" si="2"/>
        <v>0.96161635959772518</v>
      </c>
      <c r="BJ5" s="14">
        <f t="shared" si="3"/>
        <v>0.1767651063311369</v>
      </c>
      <c r="BK5" s="14" t="e">
        <f t="shared" si="3"/>
        <v>#NUM!</v>
      </c>
      <c r="BL5" s="14">
        <f t="shared" si="3"/>
        <v>8.8741223930629304E-2</v>
      </c>
      <c r="BM5" s="14">
        <f t="shared" si="3"/>
        <v>0.96034371437678157</v>
      </c>
      <c r="BN5" s="14">
        <f t="shared" si="3"/>
        <v>0.32815158742970058</v>
      </c>
      <c r="BO5" s="14">
        <f t="shared" si="3"/>
        <v>4.7087333808731535E-2</v>
      </c>
      <c r="BP5" s="14">
        <f t="shared" si="3"/>
        <v>-0.12561363104389003</v>
      </c>
      <c r="BQ5" s="14">
        <f t="shared" si="3"/>
        <v>0.25781268306318317</v>
      </c>
      <c r="BR5" s="14">
        <f t="shared" si="3"/>
        <v>5.1901177143899267E-2</v>
      </c>
      <c r="BS5" s="14">
        <f t="shared" si="3"/>
        <v>-7.3886132367249974E-2</v>
      </c>
      <c r="BT5" s="14">
        <f t="shared" si="4"/>
        <v>0.85704673167780798</v>
      </c>
      <c r="BU5" s="14">
        <f t="shared" si="4"/>
        <v>0.27800760394964341</v>
      </c>
      <c r="BV5" s="14">
        <f t="shared" si="4"/>
        <v>-0.18408828839905098</v>
      </c>
      <c r="BW5" s="14">
        <f t="shared" si="4"/>
        <v>0.11668404218356412</v>
      </c>
      <c r="BX5" s="14">
        <f t="shared" si="4"/>
        <v>0.82281150427773597</v>
      </c>
      <c r="BY5" s="14" t="e">
        <f t="shared" si="4"/>
        <v>#NUM!</v>
      </c>
      <c r="BZ5" s="14">
        <f t="shared" si="4"/>
        <v>-7.6894418340882661E-2</v>
      </c>
      <c r="CA5" s="14">
        <f t="shared" si="4"/>
        <v>0.12014968818225343</v>
      </c>
      <c r="CB5" s="14">
        <f t="shared" si="4"/>
        <v>0.36481017915632347</v>
      </c>
      <c r="CC5" s="14">
        <f t="shared" si="4"/>
        <v>-1.3875308728365794E-2</v>
      </c>
      <c r="CD5" s="14">
        <f t="shared" si="1"/>
        <v>-1.4172762441184243</v>
      </c>
      <c r="CE5" s="14">
        <f t="shared" si="1"/>
        <v>-1.5142428413867481</v>
      </c>
    </row>
    <row r="6" spans="1:83" s="14" customFormat="1" x14ac:dyDescent="0.15">
      <c r="B6" s="15" t="s">
        <v>105</v>
      </c>
      <c r="C6" s="15" t="s">
        <v>95</v>
      </c>
      <c r="D6" s="15" t="s">
        <v>103</v>
      </c>
      <c r="E6" s="16" t="s">
        <v>97</v>
      </c>
      <c r="F6" s="16" t="s">
        <v>98</v>
      </c>
      <c r="G6" s="15" t="s">
        <v>99</v>
      </c>
      <c r="H6" s="15" t="s">
        <v>58</v>
      </c>
      <c r="I6" s="15" t="s">
        <v>106</v>
      </c>
      <c r="J6" s="15" t="s">
        <v>224</v>
      </c>
      <c r="K6" s="15" t="s">
        <v>69</v>
      </c>
      <c r="L6" s="15" t="s">
        <v>74</v>
      </c>
      <c r="M6" s="15" t="s">
        <v>107</v>
      </c>
      <c r="O6" s="14">
        <v>215.13</v>
      </c>
      <c r="P6" s="14">
        <v>203.56</v>
      </c>
      <c r="Q6" s="14">
        <v>72.400000000000006</v>
      </c>
      <c r="R6" s="14">
        <v>20.32</v>
      </c>
      <c r="S6" s="14">
        <v>52.59</v>
      </c>
      <c r="T6" s="14">
        <v>212.07</v>
      </c>
      <c r="U6" s="14">
        <v>30.23</v>
      </c>
      <c r="V6" s="14">
        <v>19.010000000000002</v>
      </c>
      <c r="W6" s="14">
        <v>40.590000000000003</v>
      </c>
      <c r="X6" s="14">
        <v>244.77</v>
      </c>
      <c r="Y6" s="14">
        <v>40.44</v>
      </c>
      <c r="Z6" s="14">
        <v>33.130000000000003</v>
      </c>
      <c r="AA6" s="14">
        <v>32.799999999999997</v>
      </c>
      <c r="AB6" s="14">
        <v>236.4</v>
      </c>
      <c r="AC6" s="14">
        <v>58.66</v>
      </c>
      <c r="AD6" s="14">
        <v>28.57</v>
      </c>
      <c r="AE6" s="14">
        <v>19.53</v>
      </c>
      <c r="AF6" s="14">
        <v>50.1</v>
      </c>
      <c r="AG6" s="14">
        <v>32.42</v>
      </c>
      <c r="AH6" s="14">
        <v>20.37</v>
      </c>
      <c r="AI6" s="14">
        <v>191.85</v>
      </c>
      <c r="AJ6" s="14">
        <v>50.61</v>
      </c>
      <c r="AK6" s="14">
        <v>17.73</v>
      </c>
      <c r="AL6" s="14">
        <v>36.590000000000003</v>
      </c>
      <c r="AM6" s="14">
        <v>175.65</v>
      </c>
      <c r="AN6" s="14">
        <v>32.51</v>
      </c>
      <c r="AO6" s="14">
        <v>22.76</v>
      </c>
      <c r="AP6" s="14">
        <v>36.86</v>
      </c>
      <c r="AQ6" s="14">
        <v>61.53</v>
      </c>
      <c r="AR6" s="14">
        <v>27.83</v>
      </c>
      <c r="AS6" s="14">
        <v>0.98577604239297167</v>
      </c>
      <c r="AT6" s="14">
        <v>0.81154822335025378</v>
      </c>
      <c r="AV6" s="15">
        <v>27.25</v>
      </c>
      <c r="AY6" s="15" t="s">
        <v>224</v>
      </c>
      <c r="AZ6" s="14">
        <f t="shared" si="2"/>
        <v>0.89733447060871907</v>
      </c>
      <c r="BA6" s="14">
        <f t="shared" si="2"/>
        <v>0.87332593558859584</v>
      </c>
      <c r="BB6" s="14">
        <f t="shared" si="2"/>
        <v>0.42437205958448571</v>
      </c>
      <c r="BC6" s="14">
        <f t="shared" si="2"/>
        <v>-0.12744280300077962</v>
      </c>
      <c r="BD6" s="14">
        <f t="shared" si="2"/>
        <v>0.28553666420079615</v>
      </c>
      <c r="BE6" s="14">
        <f t="shared" si="2"/>
        <v>0.89111272976830014</v>
      </c>
      <c r="BF6" s="14">
        <f t="shared" si="2"/>
        <v>4.5071640565155884E-2</v>
      </c>
      <c r="BG6" s="14">
        <f t="shared" si="2"/>
        <v>-0.15638438974721811</v>
      </c>
      <c r="BH6" s="14">
        <f t="shared" si="2"/>
        <v>0.17305254470462422</v>
      </c>
      <c r="BI6" s="14">
        <f t="shared" si="2"/>
        <v>0.95339168123644336</v>
      </c>
      <c r="BJ6" s="14">
        <f t="shared" si="3"/>
        <v>0.17144464030630219</v>
      </c>
      <c r="BK6" s="14">
        <f t="shared" si="3"/>
        <v>8.4854929269298815E-2</v>
      </c>
      <c r="BL6" s="14">
        <f t="shared" si="3"/>
        <v>8.0507337099017778E-2</v>
      </c>
      <c r="BM6" s="14">
        <f t="shared" si="3"/>
        <v>0.9382809655965566</v>
      </c>
      <c r="BN6" s="14">
        <f t="shared" si="3"/>
        <v>0.33297555203187207</v>
      </c>
      <c r="BO6" s="14">
        <f t="shared" si="3"/>
        <v>2.0543733770081778E-2</v>
      </c>
      <c r="BP6" s="14">
        <f t="shared" si="3"/>
        <v>-0.14466426332480684</v>
      </c>
      <c r="BQ6" s="14">
        <f t="shared" si="3"/>
        <v>0.26447121925458444</v>
      </c>
      <c r="BR6" s="14">
        <f t="shared" si="3"/>
        <v>7.5446503899834899E-2</v>
      </c>
      <c r="BS6" s="14">
        <f t="shared" si="3"/>
        <v>-0.12637547761249709</v>
      </c>
      <c r="BT6" s="14">
        <f t="shared" si="4"/>
        <v>0.8475952969216739</v>
      </c>
      <c r="BU6" s="14">
        <f t="shared" si="4"/>
        <v>0.26886983069612641</v>
      </c>
      <c r="BV6" s="14">
        <f t="shared" si="4"/>
        <v>-0.18665777101174341</v>
      </c>
      <c r="BW6" s="14">
        <f t="shared" si="4"/>
        <v>0.12799590287394633</v>
      </c>
      <c r="BX6" s="14">
        <f t="shared" si="4"/>
        <v>0.80928164751538312</v>
      </c>
      <c r="BY6" s="14">
        <f t="shared" si="4"/>
        <v>7.6650462883465442E-2</v>
      </c>
      <c r="BZ6" s="14">
        <f t="shared" si="4"/>
        <v>-7.8194248889627643E-2</v>
      </c>
      <c r="CA6" s="14">
        <f t="shared" si="4"/>
        <v>0.13118882427039372</v>
      </c>
      <c r="CB6" s="14">
        <f t="shared" si="4"/>
        <v>0.35372040847536751</v>
      </c>
      <c r="CC6" s="14">
        <f t="shared" si="4"/>
        <v>9.1466997213816501E-3</v>
      </c>
      <c r="CD6" s="14">
        <f t="shared" si="1"/>
        <v>-1.4415882474530801</v>
      </c>
      <c r="CE6" s="14">
        <f t="shared" si="1"/>
        <v>-1.5260521752875438</v>
      </c>
    </row>
    <row r="7" spans="1:83" s="14" customFormat="1" x14ac:dyDescent="0.15">
      <c r="B7" s="15" t="s">
        <v>108</v>
      </c>
      <c r="C7" s="15" t="s">
        <v>95</v>
      </c>
      <c r="D7" s="15" t="s">
        <v>103</v>
      </c>
      <c r="E7" s="16" t="s">
        <v>97</v>
      </c>
      <c r="F7" s="16" t="s">
        <v>98</v>
      </c>
      <c r="G7" s="15" t="s">
        <v>99</v>
      </c>
      <c r="H7" s="15" t="s">
        <v>58</v>
      </c>
      <c r="I7" s="15" t="s">
        <v>100</v>
      </c>
      <c r="J7" s="15" t="s">
        <v>223</v>
      </c>
      <c r="K7" s="15" t="s">
        <v>58</v>
      </c>
      <c r="L7" s="15" t="s">
        <v>74</v>
      </c>
      <c r="M7" s="15" t="s">
        <v>101</v>
      </c>
      <c r="O7" s="14">
        <v>219.04</v>
      </c>
      <c r="P7" s="14">
        <v>209.1</v>
      </c>
      <c r="Q7" s="14">
        <v>65.22</v>
      </c>
      <c r="R7" s="14">
        <v>19.309999999999999</v>
      </c>
      <c r="S7" s="14">
        <v>47.56</v>
      </c>
      <c r="T7" s="14">
        <v>220.25</v>
      </c>
      <c r="U7" s="14">
        <v>27.33</v>
      </c>
      <c r="V7" s="14">
        <v>19.36</v>
      </c>
      <c r="W7" s="14">
        <v>36.6</v>
      </c>
      <c r="X7" s="14">
        <v>253.91</v>
      </c>
      <c r="Y7" s="14">
        <v>36.9</v>
      </c>
      <c r="Z7" s="14">
        <v>32.39</v>
      </c>
      <c r="AA7" s="14">
        <v>31.28</v>
      </c>
      <c r="AB7" s="14">
        <v>243.2</v>
      </c>
      <c r="AC7" s="14">
        <v>53.56</v>
      </c>
      <c r="AD7" s="14">
        <v>27.4</v>
      </c>
      <c r="AE7" s="14">
        <v>20</v>
      </c>
      <c r="AF7" s="14">
        <v>47.62</v>
      </c>
      <c r="AG7" s="14">
        <v>29.56</v>
      </c>
      <c r="AH7" s="14">
        <v>19.100000000000001</v>
      </c>
      <c r="AI7" s="14">
        <v>195.37</v>
      </c>
      <c r="AJ7" s="14">
        <v>48.44</v>
      </c>
      <c r="AK7" s="14">
        <v>18.239999999999998</v>
      </c>
      <c r="AL7" s="14">
        <v>34.25</v>
      </c>
      <c r="AM7" s="14">
        <v>181.67</v>
      </c>
      <c r="AO7" s="14">
        <v>21.83</v>
      </c>
      <c r="AP7" s="14">
        <v>35.42</v>
      </c>
      <c r="AQ7" s="14">
        <v>61.06</v>
      </c>
      <c r="AR7" s="14">
        <v>25.9</v>
      </c>
      <c r="AS7" s="14">
        <v>1.0055241051862673</v>
      </c>
      <c r="AT7" s="14">
        <v>0.80333059210526325</v>
      </c>
      <c r="AV7" s="15">
        <v>25.35</v>
      </c>
      <c r="AY7" s="15" t="s">
        <v>223</v>
      </c>
      <c r="AZ7" s="14">
        <f t="shared" si="2"/>
        <v>0.93654546712055997</v>
      </c>
      <c r="BA7" s="14">
        <f t="shared" si="2"/>
        <v>0.91637606914831704</v>
      </c>
      <c r="BB7" s="14">
        <f t="shared" si="2"/>
        <v>0.41040283080058332</v>
      </c>
      <c r="BC7" s="14">
        <f t="shared" si="2"/>
        <v>-0.11819568988996013</v>
      </c>
      <c r="BD7" s="14">
        <f t="shared" si="2"/>
        <v>0.2732638822772992</v>
      </c>
      <c r="BE7" s="14">
        <f t="shared" si="2"/>
        <v>0.93893795341473074</v>
      </c>
      <c r="BF7" s="14">
        <f t="shared" si="2"/>
        <v>3.2661668023305869E-2</v>
      </c>
      <c r="BG7" s="14">
        <f t="shared" si="2"/>
        <v>-0.11707261069697995</v>
      </c>
      <c r="BH7" s="14">
        <f t="shared" si="2"/>
        <v>0.1595031217250559</v>
      </c>
      <c r="BI7" s="14">
        <f t="shared" si="2"/>
        <v>1.0007018418097102</v>
      </c>
      <c r="BJ7" s="14">
        <f t="shared" si="3"/>
        <v>0.16304840248970556</v>
      </c>
      <c r="BK7" s="14">
        <f t="shared" si="3"/>
        <v>0.10643298434082213</v>
      </c>
      <c r="BL7" s="14">
        <f t="shared" si="3"/>
        <v>9.1288780718455628E-2</v>
      </c>
      <c r="BM7" s="14">
        <f t="shared" si="3"/>
        <v>0.98198560693134251</v>
      </c>
      <c r="BN7" s="14">
        <f t="shared" si="3"/>
        <v>0.32486260467061662</v>
      </c>
      <c r="BO7" s="14">
        <f t="shared" si="3"/>
        <v>3.3772599151033172E-2</v>
      </c>
      <c r="BP7" s="14">
        <f t="shared" si="3"/>
        <v>-0.10294796800537363</v>
      </c>
      <c r="BQ7" s="14">
        <f t="shared" si="3"/>
        <v>0.27381142739950626</v>
      </c>
      <c r="BR7" s="14">
        <f t="shared" si="3"/>
        <v>6.6726466053433298E-2</v>
      </c>
      <c r="BS7" s="14">
        <f t="shared" si="3"/>
        <v>-0.12294459642162726</v>
      </c>
      <c r="BT7" s="14">
        <f t="shared" si="4"/>
        <v>0.88687991283353307</v>
      </c>
      <c r="BU7" s="14">
        <f t="shared" si="4"/>
        <v>0.28122617080165985</v>
      </c>
      <c r="BV7" s="14">
        <f t="shared" si="4"/>
        <v>-0.14295312967695747</v>
      </c>
      <c r="BW7" s="14">
        <f t="shared" si="4"/>
        <v>0.13068261215908961</v>
      </c>
      <c r="BX7" s="14">
        <f t="shared" si="4"/>
        <v>0.85530525252060863</v>
      </c>
      <c r="BY7" s="14" t="e">
        <f t="shared" si="4"/>
        <v>#NUM!</v>
      </c>
      <c r="BZ7" s="14">
        <f t="shared" si="4"/>
        <v>-6.4924227960215644E-2</v>
      </c>
      <c r="CA7" s="14">
        <f t="shared" si="4"/>
        <v>0.14527059318470117</v>
      </c>
      <c r="CB7" s="14">
        <f t="shared" si="4"/>
        <v>0.38177883629328818</v>
      </c>
      <c r="CC7" s="14">
        <f t="shared" si="4"/>
        <v>9.321800411896999E-3</v>
      </c>
      <c r="CD7" s="14">
        <f t="shared" si="1"/>
        <v>-1.4015854773751841</v>
      </c>
      <c r="CE7" s="14">
        <f t="shared" si="1"/>
        <v>-1.4990836577671642</v>
      </c>
    </row>
    <row r="8" spans="1:83" s="14" customFormat="1" x14ac:dyDescent="0.15">
      <c r="B8" s="15" t="s">
        <v>113</v>
      </c>
      <c r="C8" s="15" t="s">
        <v>95</v>
      </c>
      <c r="D8" s="15" t="s">
        <v>114</v>
      </c>
      <c r="E8" s="17" t="s">
        <v>111</v>
      </c>
      <c r="F8" s="16" t="s">
        <v>112</v>
      </c>
      <c r="G8" s="15" t="s">
        <v>99</v>
      </c>
      <c r="H8" s="15" t="s">
        <v>58</v>
      </c>
      <c r="I8" s="15" t="s">
        <v>100</v>
      </c>
      <c r="J8" s="15" t="s">
        <v>223</v>
      </c>
      <c r="K8" s="15" t="s">
        <v>69</v>
      </c>
      <c r="L8" s="15" t="s">
        <v>69</v>
      </c>
      <c r="M8" s="15" t="s">
        <v>101</v>
      </c>
      <c r="N8" s="14" t="s">
        <v>187</v>
      </c>
      <c r="O8" s="13"/>
      <c r="P8" s="13"/>
      <c r="Q8" s="13"/>
      <c r="R8" s="13"/>
      <c r="S8" s="13"/>
      <c r="T8" s="14">
        <v>239.83</v>
      </c>
      <c r="U8" s="14">
        <v>27.96</v>
      </c>
      <c r="V8" s="14">
        <v>19.04</v>
      </c>
      <c r="W8" s="14">
        <v>38.229999999999997</v>
      </c>
      <c r="X8" s="14">
        <v>272.13</v>
      </c>
      <c r="Y8" s="14">
        <v>38.71</v>
      </c>
      <c r="Z8" s="14">
        <v>33.03</v>
      </c>
      <c r="AA8" s="14">
        <v>31.34</v>
      </c>
      <c r="AB8" s="14">
        <v>263.29000000000002</v>
      </c>
      <c r="AC8" s="14">
        <v>55.02</v>
      </c>
      <c r="AD8" s="14">
        <v>27.43</v>
      </c>
      <c r="AE8" s="14">
        <v>19.91</v>
      </c>
      <c r="AF8" s="14">
        <v>51.73</v>
      </c>
      <c r="AG8" s="14">
        <v>32.03</v>
      </c>
      <c r="AH8" s="14">
        <v>20.3</v>
      </c>
      <c r="AI8" s="13"/>
      <c r="AJ8" s="13"/>
      <c r="AK8" s="13"/>
      <c r="AL8" s="13"/>
      <c r="AM8" s="14">
        <v>203.04</v>
      </c>
      <c r="AN8" s="14">
        <v>30.75</v>
      </c>
      <c r="AO8" s="14">
        <v>21.6</v>
      </c>
      <c r="AP8" s="14">
        <v>36.700000000000003</v>
      </c>
      <c r="AQ8" s="14">
        <v>62.35</v>
      </c>
      <c r="AR8" s="14">
        <v>28.54</v>
      </c>
      <c r="AV8" s="15">
        <v>25.98</v>
      </c>
      <c r="AY8" s="15" t="s">
        <v>223</v>
      </c>
      <c r="AZ8" s="14" t="e">
        <f t="shared" si="2"/>
        <v>#NUM!</v>
      </c>
      <c r="BA8" s="14" t="e">
        <f t="shared" si="2"/>
        <v>#NUM!</v>
      </c>
      <c r="BB8" s="14" t="e">
        <f t="shared" si="2"/>
        <v>#NUM!</v>
      </c>
      <c r="BC8" s="14" t="e">
        <f t="shared" si="2"/>
        <v>#NUM!</v>
      </c>
      <c r="BD8" s="14" t="e">
        <f t="shared" si="2"/>
        <v>#NUM!</v>
      </c>
      <c r="BE8" s="14">
        <f t="shared" si="2"/>
        <v>0.96526436071449373</v>
      </c>
      <c r="BF8" s="14">
        <f t="shared" si="2"/>
        <v>3.1898020336634691E-2</v>
      </c>
      <c r="BG8" s="14">
        <f t="shared" si="2"/>
        <v>-0.13497220268855356</v>
      </c>
      <c r="BH8" s="14">
        <f t="shared" si="2"/>
        <v>0.16776515128201896</v>
      </c>
      <c r="BI8" s="14">
        <f t="shared" si="2"/>
        <v>1.0201372749261446</v>
      </c>
      <c r="BJ8" s="14">
        <f t="shared" si="3"/>
        <v>0.17318402458194601</v>
      </c>
      <c r="BK8" s="14">
        <f t="shared" si="3"/>
        <v>0.10426942695440514</v>
      </c>
      <c r="BL8" s="14">
        <f t="shared" si="3"/>
        <v>8.1459845395562266E-2</v>
      </c>
      <c r="BM8" s="14">
        <f t="shared" si="3"/>
        <v>1.0057952177724296</v>
      </c>
      <c r="BN8" s="14">
        <f t="shared" si="3"/>
        <v>0.3258814393166557</v>
      </c>
      <c r="BO8" s="14">
        <f t="shared" si="3"/>
        <v>2.3586660867520395E-2</v>
      </c>
      <c r="BP8" s="14">
        <f t="shared" si="3"/>
        <v>-0.11556788670959954</v>
      </c>
      <c r="BQ8" s="14">
        <f t="shared" si="3"/>
        <v>0.29910333167207348</v>
      </c>
      <c r="BR8" s="14">
        <f t="shared" si="3"/>
        <v>9.091779192681268E-2</v>
      </c>
      <c r="BS8" s="14">
        <f t="shared" si="3"/>
        <v>-0.10714310882379613</v>
      </c>
      <c r="BT8" s="14" t="e">
        <f t="shared" si="4"/>
        <v>#NUM!</v>
      </c>
      <c r="BU8" s="14" t="e">
        <f t="shared" si="4"/>
        <v>#NUM!</v>
      </c>
      <c r="BV8" s="14" t="e">
        <f t="shared" si="4"/>
        <v>#NUM!</v>
      </c>
      <c r="BW8" s="14" t="e">
        <f t="shared" si="4"/>
        <v>#NUM!</v>
      </c>
      <c r="BX8" s="14">
        <f t="shared" si="4"/>
        <v>0.89294245801362049</v>
      </c>
      <c r="BY8" s="14">
        <f t="shared" si="4"/>
        <v>7.3205973374426428E-2</v>
      </c>
      <c r="BZ8" s="14">
        <f t="shared" si="4"/>
        <v>-8.0185395586078151E-2</v>
      </c>
      <c r="CA8" s="14">
        <f t="shared" si="4"/>
        <v>0.15002691751508029</v>
      </c>
      <c r="CB8" s="14">
        <f t="shared" si="4"/>
        <v>0.38019731107755234</v>
      </c>
      <c r="CC8" s="14">
        <f t="shared" si="4"/>
        <v>4.0814822041619021E-2</v>
      </c>
      <c r="CD8" s="14" t="e">
        <f t="shared" si="1"/>
        <v>#NUM!</v>
      </c>
      <c r="CE8" s="14" t="e">
        <f t="shared" si="1"/>
        <v>#NUM!</v>
      </c>
    </row>
    <row r="9" spans="1:83" x14ac:dyDescent="0.15">
      <c r="B9" s="14" t="s">
        <v>77</v>
      </c>
      <c r="C9" s="14" t="s">
        <v>55</v>
      </c>
      <c r="D9" s="14" t="s">
        <v>78</v>
      </c>
      <c r="E9" s="16">
        <v>6.9</v>
      </c>
      <c r="F9" s="16" t="s">
        <v>79</v>
      </c>
      <c r="G9" s="15" t="s">
        <v>57</v>
      </c>
      <c r="H9" s="15" t="s">
        <v>80</v>
      </c>
      <c r="I9" s="15" t="s">
        <v>73</v>
      </c>
      <c r="J9" s="15" t="s">
        <v>225</v>
      </c>
      <c r="K9" s="15" t="s">
        <v>58</v>
      </c>
      <c r="L9" s="15" t="s">
        <v>74</v>
      </c>
      <c r="M9" s="14" t="s">
        <v>81</v>
      </c>
      <c r="N9" s="14"/>
      <c r="O9" s="14"/>
      <c r="P9" s="14"/>
      <c r="Q9" s="14">
        <v>73.5</v>
      </c>
      <c r="R9" s="14">
        <v>19.260000000000002</v>
      </c>
      <c r="S9" s="14">
        <v>49.38</v>
      </c>
      <c r="T9" s="14"/>
      <c r="U9" s="14"/>
      <c r="V9" s="14">
        <v>18.809999999999999</v>
      </c>
      <c r="W9" s="14"/>
      <c r="X9" s="14"/>
      <c r="Y9" s="14"/>
      <c r="Z9" s="14"/>
      <c r="AA9" s="14"/>
      <c r="AB9" s="14"/>
      <c r="AC9" s="14">
        <v>60.4</v>
      </c>
      <c r="AD9" s="14">
        <v>28.75</v>
      </c>
      <c r="AE9" s="14">
        <v>19.05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>
        <v>26.99</v>
      </c>
      <c r="AW9" s="14"/>
      <c r="AX9" s="14"/>
      <c r="AY9" s="15" t="s">
        <v>225</v>
      </c>
      <c r="AZ9" s="14" t="e">
        <f t="shared" ref="AZ9:AZ14" si="5">LOG10(O9/$AV9)</f>
        <v>#NUM!</v>
      </c>
      <c r="BA9" s="14" t="e">
        <f t="shared" ref="BA9:BA14" si="6">LOG10(P9/$AV9)</f>
        <v>#NUM!</v>
      </c>
      <c r="BB9" s="14">
        <f t="shared" ref="BB9:BB14" si="7">LOG10(Q9/$AV9)</f>
        <v>0.4350844545276783</v>
      </c>
      <c r="BC9" s="14">
        <f t="shared" ref="BC9:BC14" si="8">LOG10(R9/$AV9)</f>
        <v>-0.14654660176800083</v>
      </c>
      <c r="BD9" s="14">
        <f t="shared" ref="BD9:BD14" si="9">LOG10(S9/$AV9)</f>
        <v>0.26234820103939688</v>
      </c>
      <c r="BE9" s="14" t="e">
        <f t="shared" ref="BE9:BE14" si="10">LOG10(T9/$AV9)</f>
        <v>#NUM!</v>
      </c>
      <c r="BF9" s="14" t="e">
        <f t="shared" ref="BF9:BF14" si="11">LOG10(U9/$AV9)</f>
        <v>#NUM!</v>
      </c>
      <c r="BG9" s="14">
        <f t="shared" ref="BG9:BG14" si="12">LOG10(V9/$AV9)</f>
        <v>-0.15681408900613775</v>
      </c>
      <c r="BH9" s="14" t="e">
        <f t="shared" ref="BH9:BH14" si="13">LOG10(W9/$AV9)</f>
        <v>#NUM!</v>
      </c>
      <c r="BI9" s="14" t="e">
        <f t="shared" ref="BI9:BI14" si="14">LOG10(X9/$AV9)</f>
        <v>#NUM!</v>
      </c>
      <c r="BJ9" s="14" t="e">
        <f t="shared" ref="BJ9:BJ14" si="15">LOG10(Y9/$AV9)</f>
        <v>#NUM!</v>
      </c>
      <c r="BK9" s="14" t="e">
        <f t="shared" ref="BK9:BK14" si="16">LOG10(Z9/$AV9)</f>
        <v>#NUM!</v>
      </c>
      <c r="BL9" s="14" t="e">
        <f t="shared" ref="BL9:BL14" si="17">LOG10(AA9/$AV9)</f>
        <v>#NUM!</v>
      </c>
      <c r="BM9" s="14" t="e">
        <f t="shared" ref="BM9:BM14" si="18">LOG10(AB9/$AV9)</f>
        <v>#NUM!</v>
      </c>
      <c r="BN9" s="14">
        <f t="shared" ref="BN9:BN14" si="19">LOG10(AC9/$AV9)</f>
        <v>0.34983405406461515</v>
      </c>
      <c r="BO9" s="14">
        <f t="shared" ref="BO9:BO14" si="20">LOG10(AD9/$AV9)</f>
        <v>2.7434964469132728E-2</v>
      </c>
      <c r="BP9" s="14">
        <f t="shared" ref="BP9:BP14" si="21">LOG10(AE9/$AV9)</f>
        <v>-0.1513079045448785</v>
      </c>
      <c r="BQ9" s="14" t="e">
        <f t="shared" ref="BQ9:BQ14" si="22">LOG10(AF9/$AV9)</f>
        <v>#NUM!</v>
      </c>
      <c r="BR9" s="14" t="e">
        <f t="shared" ref="BR9:BR14" si="23">LOG10(AG9/$AV9)</f>
        <v>#NUM!</v>
      </c>
      <c r="BS9" s="14" t="e">
        <f t="shared" ref="BS9:BS14" si="24">LOG10(AH9/$AV9)</f>
        <v>#NUM!</v>
      </c>
      <c r="BT9" s="14" t="e">
        <f t="shared" ref="BT9:BT14" si="25">LOG10(AI9/$AV9)</f>
        <v>#NUM!</v>
      </c>
      <c r="BU9" s="14" t="e">
        <f t="shared" ref="BU9:BU14" si="26">LOG10(AJ9/$AV9)</f>
        <v>#NUM!</v>
      </c>
      <c r="BV9" s="14" t="e">
        <f t="shared" ref="BV9:BV14" si="27">LOG10(AK9/$AV9)</f>
        <v>#NUM!</v>
      </c>
      <c r="BW9" s="14" t="e">
        <f t="shared" ref="BW9:BW14" si="28">LOG10(AL9/$AV9)</f>
        <v>#NUM!</v>
      </c>
      <c r="BX9" s="14" t="e">
        <f t="shared" ref="BX9:BX14" si="29">LOG10(AM9/$AV9)</f>
        <v>#NUM!</v>
      </c>
      <c r="BY9" s="14" t="e">
        <f t="shared" ref="BY9:BY14" si="30">LOG10(AN9/$AV9)</f>
        <v>#NUM!</v>
      </c>
      <c r="BZ9" s="14" t="e">
        <f t="shared" ref="BZ9:BZ14" si="31">LOG10(AO9/$AV9)</f>
        <v>#NUM!</v>
      </c>
      <c r="CA9" s="14" t="e">
        <f t="shared" ref="CA9:CA14" si="32">LOG10(AP9/$AV9)</f>
        <v>#NUM!</v>
      </c>
      <c r="CB9" s="14" t="e">
        <f t="shared" ref="CB9:CB14" si="33">LOG10(AQ9/$AV9)</f>
        <v>#NUM!</v>
      </c>
      <c r="CC9" s="14" t="e">
        <f t="shared" ref="CC9:CC14" si="34">LOG10(AR9/$AV9)</f>
        <v>#NUM!</v>
      </c>
      <c r="CD9" s="14" t="e">
        <f t="shared" si="1"/>
        <v>#NUM!</v>
      </c>
      <c r="CE9" s="14" t="e">
        <f t="shared" si="1"/>
        <v>#NUM!</v>
      </c>
    </row>
    <row r="10" spans="1:83" x14ac:dyDescent="0.15">
      <c r="B10" s="14" t="s">
        <v>82</v>
      </c>
      <c r="C10" s="14" t="s">
        <v>55</v>
      </c>
      <c r="D10" s="14" t="s">
        <v>83</v>
      </c>
      <c r="E10" s="16">
        <v>6.11</v>
      </c>
      <c r="F10" s="16" t="s">
        <v>84</v>
      </c>
      <c r="G10" s="15" t="s">
        <v>57</v>
      </c>
      <c r="H10" s="15" t="s">
        <v>80</v>
      </c>
      <c r="I10" s="15" t="s">
        <v>73</v>
      </c>
      <c r="J10" s="15" t="s">
        <v>225</v>
      </c>
      <c r="K10" s="15" t="s">
        <v>58</v>
      </c>
      <c r="L10" s="15" t="s">
        <v>74</v>
      </c>
      <c r="M10" s="14" t="s">
        <v>85</v>
      </c>
      <c r="N10" s="14"/>
      <c r="O10" s="14"/>
      <c r="P10" s="14"/>
      <c r="Q10" s="14">
        <v>74.08</v>
      </c>
      <c r="R10" s="14">
        <v>20.83</v>
      </c>
      <c r="S10" s="14">
        <v>54.77</v>
      </c>
      <c r="T10" s="14"/>
      <c r="U10" s="14"/>
      <c r="V10" s="14">
        <v>21.6</v>
      </c>
      <c r="W10" s="14"/>
      <c r="X10" s="14"/>
      <c r="Y10" s="14"/>
      <c r="Z10" s="14"/>
      <c r="AA10" s="14"/>
      <c r="AB10" s="14"/>
      <c r="AC10" s="14">
        <v>66.319999999999993</v>
      </c>
      <c r="AD10" s="14">
        <v>30.7</v>
      </c>
      <c r="AE10" s="14">
        <v>22.24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>
        <v>29.76</v>
      </c>
      <c r="AW10" s="14"/>
      <c r="AX10" s="14"/>
      <c r="AY10" s="15" t="s">
        <v>225</v>
      </c>
      <c r="AZ10" s="14" t="e">
        <f t="shared" si="5"/>
        <v>#NUM!</v>
      </c>
      <c r="BA10" s="14" t="e">
        <f t="shared" si="6"/>
        <v>#NUM!</v>
      </c>
      <c r="BB10" s="14">
        <f t="shared" si="7"/>
        <v>0.39606804680003682</v>
      </c>
      <c r="BC10" s="14">
        <f t="shared" si="8"/>
        <v>-0.1549436569260953</v>
      </c>
      <c r="BD10" s="14">
        <f t="shared" si="9"/>
        <v>0.26490981405494413</v>
      </c>
      <c r="BE10" s="14" t="e">
        <f t="shared" si="10"/>
        <v>#NUM!</v>
      </c>
      <c r="BF10" s="14" t="e">
        <f t="shared" si="11"/>
        <v>#NUM!</v>
      </c>
      <c r="BG10" s="14">
        <f t="shared" si="12"/>
        <v>-0.13917917572291019</v>
      </c>
      <c r="BH10" s="14" t="e">
        <f t="shared" si="13"/>
        <v>#NUM!</v>
      </c>
      <c r="BI10" s="14" t="e">
        <f t="shared" si="14"/>
        <v>#NUM!</v>
      </c>
      <c r="BJ10" s="14" t="e">
        <f t="shared" si="15"/>
        <v>#NUM!</v>
      </c>
      <c r="BK10" s="14" t="e">
        <f t="shared" si="16"/>
        <v>#NUM!</v>
      </c>
      <c r="BL10" s="14" t="e">
        <f t="shared" si="17"/>
        <v>#NUM!</v>
      </c>
      <c r="BM10" s="14" t="e">
        <f t="shared" si="18"/>
        <v>#NUM!</v>
      </c>
      <c r="BN10" s="14">
        <f t="shared" si="19"/>
        <v>0.34801159066837595</v>
      </c>
      <c r="BO10" s="14">
        <f t="shared" si="20"/>
        <v>1.3505448603345356E-2</v>
      </c>
      <c r="BP10" s="14">
        <f t="shared" si="21"/>
        <v>-0.12649814396382131</v>
      </c>
      <c r="BQ10" s="14" t="e">
        <f t="shared" si="22"/>
        <v>#NUM!</v>
      </c>
      <c r="BR10" s="14" t="e">
        <f t="shared" si="23"/>
        <v>#NUM!</v>
      </c>
      <c r="BS10" s="14" t="e">
        <f t="shared" si="24"/>
        <v>#NUM!</v>
      </c>
      <c r="BT10" s="14" t="e">
        <f t="shared" si="25"/>
        <v>#NUM!</v>
      </c>
      <c r="BU10" s="14" t="e">
        <f t="shared" si="26"/>
        <v>#NUM!</v>
      </c>
      <c r="BV10" s="14" t="e">
        <f t="shared" si="27"/>
        <v>#NUM!</v>
      </c>
      <c r="BW10" s="14" t="e">
        <f t="shared" si="28"/>
        <v>#NUM!</v>
      </c>
      <c r="BX10" s="14" t="e">
        <f t="shared" si="29"/>
        <v>#NUM!</v>
      </c>
      <c r="BY10" s="14" t="e">
        <f t="shared" si="30"/>
        <v>#NUM!</v>
      </c>
      <c r="BZ10" s="14" t="e">
        <f t="shared" si="31"/>
        <v>#NUM!</v>
      </c>
      <c r="CA10" s="14" t="e">
        <f t="shared" si="32"/>
        <v>#NUM!</v>
      </c>
      <c r="CB10" s="14" t="e">
        <f t="shared" si="33"/>
        <v>#NUM!</v>
      </c>
      <c r="CC10" s="14" t="e">
        <f t="shared" si="34"/>
        <v>#NUM!</v>
      </c>
      <c r="CD10" s="14" t="e">
        <f t="shared" si="1"/>
        <v>#NUM!</v>
      </c>
      <c r="CE10" s="14" t="e">
        <f t="shared" si="1"/>
        <v>#NUM!</v>
      </c>
    </row>
    <row r="11" spans="1:83" x14ac:dyDescent="0.15">
      <c r="B11" s="15" t="s">
        <v>129</v>
      </c>
      <c r="C11" s="15" t="s">
        <v>95</v>
      </c>
      <c r="D11" s="15" t="s">
        <v>103</v>
      </c>
      <c r="E11" s="16" t="s">
        <v>97</v>
      </c>
      <c r="F11" s="16" t="s">
        <v>130</v>
      </c>
      <c r="G11" s="15" t="s">
        <v>99</v>
      </c>
      <c r="H11" s="15" t="s">
        <v>80</v>
      </c>
      <c r="I11" s="15" t="s">
        <v>100</v>
      </c>
      <c r="J11" s="15" t="s">
        <v>226</v>
      </c>
      <c r="K11" s="15" t="s">
        <v>69</v>
      </c>
      <c r="L11" s="15" t="s">
        <v>104</v>
      </c>
      <c r="M11" s="15" t="s">
        <v>131</v>
      </c>
      <c r="N11" s="14" t="s">
        <v>189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29.93</v>
      </c>
      <c r="AH11" s="14">
        <v>21.3</v>
      </c>
      <c r="AI11" s="14"/>
      <c r="AJ11" s="14"/>
      <c r="AK11" s="14"/>
      <c r="AL11" s="14"/>
      <c r="AM11" s="14"/>
      <c r="AN11" s="14">
        <v>31.8</v>
      </c>
      <c r="AO11" s="14">
        <v>21.21</v>
      </c>
      <c r="AP11" s="14">
        <v>35.340000000000003</v>
      </c>
      <c r="AQ11" s="14"/>
      <c r="AR11" s="14"/>
      <c r="AS11" s="14"/>
      <c r="AT11" s="14"/>
      <c r="AU11" s="14"/>
      <c r="AV11" s="6">
        <v>26.76</v>
      </c>
      <c r="AW11" s="14"/>
      <c r="AX11" s="14"/>
      <c r="AY11" s="15" t="s">
        <v>226</v>
      </c>
      <c r="AZ11" s="14" t="e">
        <f t="shared" si="5"/>
        <v>#NUM!</v>
      </c>
      <c r="BA11" s="14" t="e">
        <f t="shared" si="6"/>
        <v>#NUM!</v>
      </c>
      <c r="BB11" s="14" t="e">
        <f t="shared" si="7"/>
        <v>#NUM!</v>
      </c>
      <c r="BC11" s="14" t="e">
        <f t="shared" si="8"/>
        <v>#NUM!</v>
      </c>
      <c r="BD11" s="14" t="e">
        <f t="shared" si="9"/>
        <v>#NUM!</v>
      </c>
      <c r="BE11" s="14" t="e">
        <f t="shared" si="10"/>
        <v>#NUM!</v>
      </c>
      <c r="BF11" s="14" t="e">
        <f t="shared" si="11"/>
        <v>#NUM!</v>
      </c>
      <c r="BG11" s="14" t="e">
        <f t="shared" si="12"/>
        <v>#NUM!</v>
      </c>
      <c r="BH11" s="14" t="e">
        <f t="shared" si="13"/>
        <v>#NUM!</v>
      </c>
      <c r="BI11" s="14" t="e">
        <f t="shared" si="14"/>
        <v>#NUM!</v>
      </c>
      <c r="BJ11" s="14" t="e">
        <f t="shared" si="15"/>
        <v>#NUM!</v>
      </c>
      <c r="BK11" s="14" t="e">
        <f t="shared" si="16"/>
        <v>#NUM!</v>
      </c>
      <c r="BL11" s="14" t="e">
        <f t="shared" si="17"/>
        <v>#NUM!</v>
      </c>
      <c r="BM11" s="14" t="e">
        <f t="shared" si="18"/>
        <v>#NUM!</v>
      </c>
      <c r="BN11" s="14" t="e">
        <f t="shared" si="19"/>
        <v>#NUM!</v>
      </c>
      <c r="BO11" s="14" t="e">
        <f t="shared" si="20"/>
        <v>#NUM!</v>
      </c>
      <c r="BP11" s="14" t="e">
        <f t="shared" si="21"/>
        <v>#NUM!</v>
      </c>
      <c r="BQ11" s="14" t="e">
        <f t="shared" si="22"/>
        <v>#NUM!</v>
      </c>
      <c r="BR11" s="14">
        <f t="shared" si="23"/>
        <v>4.8620607744405887E-2</v>
      </c>
      <c r="BS11" s="14">
        <f t="shared" si="24"/>
        <v>-9.9106505657047803E-2</v>
      </c>
      <c r="BT11" s="14" t="e">
        <f t="shared" si="25"/>
        <v>#NUM!</v>
      </c>
      <c r="BU11" s="14" t="e">
        <f t="shared" si="26"/>
        <v>#NUM!</v>
      </c>
      <c r="BV11" s="14" t="e">
        <f t="shared" si="27"/>
        <v>#NUM!</v>
      </c>
      <c r="BW11" s="14" t="e">
        <f t="shared" si="28"/>
        <v>#NUM!</v>
      </c>
      <c r="BX11" s="14" t="e">
        <f t="shared" si="29"/>
        <v>#NUM!</v>
      </c>
      <c r="BY11" s="14">
        <f t="shared" si="30"/>
        <v>7.494101088864713E-2</v>
      </c>
      <c r="BZ11" s="14">
        <f t="shared" si="31"/>
        <v>-0.10094544057922365</v>
      </c>
      <c r="CA11" s="14">
        <f t="shared" si="32"/>
        <v>0.12078043607495982</v>
      </c>
      <c r="CB11" s="14" t="e">
        <f t="shared" si="33"/>
        <v>#NUM!</v>
      </c>
      <c r="CC11" s="14" t="e">
        <f t="shared" si="34"/>
        <v>#NUM!</v>
      </c>
      <c r="CD11" s="14" t="e">
        <f t="shared" si="1"/>
        <v>#NUM!</v>
      </c>
      <c r="CE11" s="14" t="e">
        <f t="shared" si="1"/>
        <v>#NUM!</v>
      </c>
    </row>
    <row r="12" spans="1:83" x14ac:dyDescent="0.15">
      <c r="B12" s="15" t="s">
        <v>132</v>
      </c>
      <c r="C12" s="15" t="s">
        <v>95</v>
      </c>
      <c r="D12" s="15" t="s">
        <v>103</v>
      </c>
      <c r="E12" s="16" t="s">
        <v>97</v>
      </c>
      <c r="F12" s="16" t="s">
        <v>130</v>
      </c>
      <c r="G12" s="15" t="s">
        <v>99</v>
      </c>
      <c r="H12" s="15" t="s">
        <v>80</v>
      </c>
      <c r="I12" s="15" t="s">
        <v>100</v>
      </c>
      <c r="J12" s="15" t="s">
        <v>226</v>
      </c>
      <c r="K12" s="15" t="s">
        <v>69</v>
      </c>
      <c r="L12" s="15" t="s">
        <v>104</v>
      </c>
      <c r="M12" s="15" t="s">
        <v>131</v>
      </c>
      <c r="N12" s="14"/>
      <c r="O12" s="14">
        <v>220.29</v>
      </c>
      <c r="P12" s="14">
        <v>210.85</v>
      </c>
      <c r="Q12" s="14">
        <v>67.55</v>
      </c>
      <c r="R12" s="14">
        <v>17.63</v>
      </c>
      <c r="S12" s="14">
        <v>48.76</v>
      </c>
      <c r="T12" s="14">
        <v>222.11</v>
      </c>
      <c r="U12" s="14">
        <v>29.51</v>
      </c>
      <c r="V12" s="14">
        <v>18.66</v>
      </c>
      <c r="W12" s="14">
        <v>37.520000000000003</v>
      </c>
      <c r="X12" s="14">
        <v>250.61</v>
      </c>
      <c r="Y12" s="14">
        <v>37.450000000000003</v>
      </c>
      <c r="Z12" s="14">
        <v>33.1</v>
      </c>
      <c r="AA12" s="14">
        <v>30.93</v>
      </c>
      <c r="AB12" s="14">
        <v>243.74</v>
      </c>
      <c r="AC12" s="14">
        <v>56.26</v>
      </c>
      <c r="AD12" s="14">
        <v>29.03</v>
      </c>
      <c r="AE12" s="14">
        <v>20.329999999999998</v>
      </c>
      <c r="AF12" s="14">
        <v>47.73</v>
      </c>
      <c r="AG12" s="14">
        <v>30.79</v>
      </c>
      <c r="AH12" s="14">
        <v>21.23</v>
      </c>
      <c r="AI12" s="14">
        <v>199.97</v>
      </c>
      <c r="AJ12" s="14">
        <v>48.15</v>
      </c>
      <c r="AK12" s="14">
        <v>17.190000000000001</v>
      </c>
      <c r="AL12" s="14">
        <v>35.47</v>
      </c>
      <c r="AM12" s="14">
        <v>183.26</v>
      </c>
      <c r="AN12" s="14">
        <v>30.66</v>
      </c>
      <c r="AO12" s="14"/>
      <c r="AP12" s="14">
        <v>36.94</v>
      </c>
      <c r="AQ12" s="14">
        <v>62.01</v>
      </c>
      <c r="AR12" s="14">
        <v>26.55</v>
      </c>
      <c r="AS12" s="14">
        <v>1.0082618366698444</v>
      </c>
      <c r="AT12" s="14">
        <v>0.8204234019857225</v>
      </c>
      <c r="AU12" s="14"/>
      <c r="AV12" s="15">
        <v>25.65</v>
      </c>
      <c r="AW12" s="14"/>
      <c r="AX12" s="14"/>
      <c r="AY12" s="15" t="s">
        <v>226</v>
      </c>
      <c r="AZ12" s="14">
        <f t="shared" si="5"/>
        <v>0.93390741347964201</v>
      </c>
      <c r="BA12" s="14">
        <f t="shared" si="6"/>
        <v>0.91488623590304718</v>
      </c>
      <c r="BB12" s="14">
        <f t="shared" si="7"/>
        <v>0.42053798391021435</v>
      </c>
      <c r="BC12" s="14">
        <f t="shared" si="8"/>
        <v>-0.16283505714851304</v>
      </c>
      <c r="BD12" s="14">
        <f t="shared" si="9"/>
        <v>0.2789763274985092</v>
      </c>
      <c r="BE12" s="14">
        <f t="shared" si="10"/>
        <v>0.93748074266683401</v>
      </c>
      <c r="BF12" s="14">
        <f t="shared" si="11"/>
        <v>6.0881840052124464E-2</v>
      </c>
      <c r="BG12" s="14">
        <f t="shared" si="12"/>
        <v>-0.13817573003735395</v>
      </c>
      <c r="BH12" s="14">
        <f t="shared" si="13"/>
        <v>0.16517546025919183</v>
      </c>
      <c r="BI12" s="14">
        <f t="shared" si="14"/>
        <v>0.98991102705135914</v>
      </c>
      <c r="BJ12" s="14">
        <f t="shared" si="15"/>
        <v>0.16436445258765026</v>
      </c>
      <c r="BK12" s="14">
        <f t="shared" si="16"/>
        <v>0.11074062432788367</v>
      </c>
      <c r="BL12" s="14">
        <f t="shared" si="17"/>
        <v>8.1292550555343956E-2</v>
      </c>
      <c r="BM12" s="14">
        <f t="shared" si="18"/>
        <v>0.97783943734773415</v>
      </c>
      <c r="BN12" s="14">
        <f t="shared" si="19"/>
        <v>0.34111235838134712</v>
      </c>
      <c r="BO12" s="14">
        <f t="shared" si="20"/>
        <v>5.3759666383838653E-2</v>
      </c>
      <c r="BP12" s="14">
        <f t="shared" si="21"/>
        <v>-0.10094999080979652</v>
      </c>
      <c r="BQ12" s="14">
        <f t="shared" si="22"/>
        <v>0.26970406491840893</v>
      </c>
      <c r="BR12" s="14">
        <f t="shared" si="23"/>
        <v>7.9322319455363041E-2</v>
      </c>
      <c r="BS12" s="14">
        <f t="shared" si="24"/>
        <v>-8.2137375281836261E-2</v>
      </c>
      <c r="BT12" s="14">
        <f t="shared" si="25"/>
        <v>0.89187747715755905</v>
      </c>
      <c r="BU12" s="14">
        <f t="shared" si="26"/>
        <v>0.27350892201271826</v>
      </c>
      <c r="BV12" s="14">
        <f t="shared" si="27"/>
        <v>-0.17381149276078262</v>
      </c>
      <c r="BW12" s="14">
        <f t="shared" si="28"/>
        <v>0.14077381902410765</v>
      </c>
      <c r="BX12" s="14">
        <f t="shared" si="29"/>
        <v>0.85398031278115871</v>
      </c>
      <c r="BY12" s="14">
        <f t="shared" si="30"/>
        <v>7.7484781070521314E-2</v>
      </c>
      <c r="BZ12" s="14" t="e">
        <f t="shared" si="31"/>
        <v>#NUM!</v>
      </c>
      <c r="CA12" s="14">
        <f t="shared" si="32"/>
        <v>0.15840952165638753</v>
      </c>
      <c r="CB12" s="14">
        <f t="shared" si="33"/>
        <v>0.38337436189911561</v>
      </c>
      <c r="CC12" s="14">
        <f t="shared" si="34"/>
        <v>1.4977155969652838E-2</v>
      </c>
      <c r="CD12" s="14">
        <f t="shared" si="1"/>
        <v>-1.405514040260643</v>
      </c>
      <c r="CE12" s="14">
        <f t="shared" si="1"/>
        <v>-1.4950493296380101</v>
      </c>
    </row>
    <row r="13" spans="1:83" x14ac:dyDescent="0.15">
      <c r="B13" s="15" t="s">
        <v>123</v>
      </c>
      <c r="C13" s="15" t="s">
        <v>95</v>
      </c>
      <c r="D13" s="15" t="s">
        <v>124</v>
      </c>
      <c r="E13" s="17" t="s">
        <v>125</v>
      </c>
      <c r="F13" s="16" t="s">
        <v>126</v>
      </c>
      <c r="G13" s="15" t="s">
        <v>99</v>
      </c>
      <c r="H13" s="15" t="s">
        <v>80</v>
      </c>
      <c r="I13" s="15" t="s">
        <v>127</v>
      </c>
      <c r="J13" s="15" t="s">
        <v>227</v>
      </c>
      <c r="K13" s="15" t="s">
        <v>58</v>
      </c>
      <c r="L13" s="15" t="s">
        <v>74</v>
      </c>
      <c r="M13" s="15" t="s">
        <v>128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v>36.97</v>
      </c>
      <c r="Z13" s="14"/>
      <c r="AA13" s="14"/>
      <c r="AB13" s="14">
        <v>239</v>
      </c>
      <c r="AC13" s="14">
        <v>56.74</v>
      </c>
      <c r="AD13" s="14">
        <v>28.34</v>
      </c>
      <c r="AE13" s="14">
        <v>19.760000000000002</v>
      </c>
      <c r="AF13" s="14">
        <v>44.4</v>
      </c>
      <c r="AG13" s="14"/>
      <c r="AH13" s="14"/>
      <c r="AI13" s="14"/>
      <c r="AJ13" s="14">
        <v>48.08</v>
      </c>
      <c r="AK13" s="14"/>
      <c r="AL13" s="14"/>
      <c r="AM13" s="14"/>
      <c r="AN13" s="14"/>
      <c r="AO13" s="14"/>
      <c r="AP13" s="14"/>
      <c r="AQ13" s="14">
        <v>57.07</v>
      </c>
      <c r="AR13" s="14">
        <v>26.72</v>
      </c>
      <c r="AT13" s="14"/>
      <c r="AU13" s="14"/>
      <c r="AV13" s="15">
        <v>27.13</v>
      </c>
      <c r="AW13" s="14"/>
      <c r="AX13" s="14"/>
      <c r="AY13" s="15" t="s">
        <v>227</v>
      </c>
      <c r="AZ13" s="14" t="e">
        <f t="shared" si="5"/>
        <v>#NUM!</v>
      </c>
      <c r="BA13" s="14" t="e">
        <f t="shared" si="6"/>
        <v>#NUM!</v>
      </c>
      <c r="BB13" s="14" t="e">
        <f t="shared" si="7"/>
        <v>#NUM!</v>
      </c>
      <c r="BC13" s="14" t="e">
        <f t="shared" si="8"/>
        <v>#NUM!</v>
      </c>
      <c r="BD13" s="14" t="e">
        <f t="shared" si="9"/>
        <v>#NUM!</v>
      </c>
      <c r="BE13" s="14" t="e">
        <f t="shared" si="10"/>
        <v>#NUM!</v>
      </c>
      <c r="BF13" s="14" t="e">
        <f t="shared" si="11"/>
        <v>#NUM!</v>
      </c>
      <c r="BG13" s="14" t="e">
        <f t="shared" si="12"/>
        <v>#NUM!</v>
      </c>
      <c r="BH13" s="14" t="e">
        <f t="shared" si="13"/>
        <v>#NUM!</v>
      </c>
      <c r="BI13" s="14" t="e">
        <f t="shared" si="14"/>
        <v>#NUM!</v>
      </c>
      <c r="BJ13" s="14">
        <f t="shared" si="15"/>
        <v>0.13439965681151073</v>
      </c>
      <c r="BK13" s="14" t="e">
        <f t="shared" si="16"/>
        <v>#NUM!</v>
      </c>
      <c r="BL13" s="14" t="e">
        <f t="shared" si="17"/>
        <v>#NUM!</v>
      </c>
      <c r="BM13" s="14">
        <f t="shared" si="18"/>
        <v>0.94494810718654165</v>
      </c>
      <c r="BN13" s="14">
        <f t="shared" si="19"/>
        <v>0.32043953769823746</v>
      </c>
      <c r="BO13" s="14">
        <f t="shared" si="20"/>
        <v>1.8950052149845492E-2</v>
      </c>
      <c r="BP13" s="14">
        <f t="shared" si="21"/>
        <v>-0.13766285350998672</v>
      </c>
      <c r="BQ13" s="14">
        <f t="shared" si="22"/>
        <v>0.21393317635302375</v>
      </c>
      <c r="BR13" s="14" t="e">
        <f t="shared" si="23"/>
        <v>#NUM!</v>
      </c>
      <c r="BS13" s="14" t="e">
        <f t="shared" si="24"/>
        <v>#NUM!</v>
      </c>
      <c r="BT13" s="14" t="e">
        <f t="shared" si="25"/>
        <v>#NUM!</v>
      </c>
      <c r="BU13" s="14">
        <f t="shared" si="26"/>
        <v>0.24851466523308702</v>
      </c>
      <c r="BV13" s="14" t="e">
        <f t="shared" si="27"/>
        <v>#NUM!</v>
      </c>
      <c r="BW13" s="14" t="e">
        <f t="shared" si="28"/>
        <v>#NUM!</v>
      </c>
      <c r="BX13" s="14" t="e">
        <f t="shared" si="29"/>
        <v>#NUM!</v>
      </c>
      <c r="BY13" s="14" t="e">
        <f t="shared" si="30"/>
        <v>#NUM!</v>
      </c>
      <c r="BZ13" s="14" t="e">
        <f t="shared" si="31"/>
        <v>#NUM!</v>
      </c>
      <c r="CA13" s="14" t="e">
        <f t="shared" si="32"/>
        <v>#NUM!</v>
      </c>
      <c r="CB13" s="14">
        <f t="shared" si="33"/>
        <v>0.32295807878736199</v>
      </c>
      <c r="CC13" s="14">
        <f t="shared" si="34"/>
        <v>-6.6133399580880665E-3</v>
      </c>
      <c r="CD13" s="14" t="e">
        <f t="shared" si="1"/>
        <v>#NUM!</v>
      </c>
      <c r="CE13" s="14" t="e">
        <f t="shared" si="1"/>
        <v>#NUM!</v>
      </c>
    </row>
    <row r="14" spans="1:83" x14ac:dyDescent="0.15">
      <c r="B14" s="15" t="s">
        <v>118</v>
      </c>
      <c r="C14" s="15" t="s">
        <v>95</v>
      </c>
      <c r="D14" s="15" t="s">
        <v>119</v>
      </c>
      <c r="E14" s="17" t="s">
        <v>120</v>
      </c>
      <c r="F14" s="16" t="s">
        <v>121</v>
      </c>
      <c r="G14" s="15" t="s">
        <v>99</v>
      </c>
      <c r="H14" s="15" t="s">
        <v>80</v>
      </c>
      <c r="I14" s="15" t="s">
        <v>68</v>
      </c>
      <c r="J14" s="15" t="s">
        <v>228</v>
      </c>
      <c r="K14" s="15" t="s">
        <v>69</v>
      </c>
      <c r="L14" s="15" t="s">
        <v>104</v>
      </c>
      <c r="M14" s="15" t="s">
        <v>122</v>
      </c>
      <c r="N14" s="14" t="s">
        <v>190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>
        <v>21.96</v>
      </c>
      <c r="AP14" s="14">
        <v>36.85</v>
      </c>
      <c r="AQ14" s="14">
        <v>59.94</v>
      </c>
      <c r="AR14" s="14">
        <v>27.7</v>
      </c>
      <c r="AS14" s="14"/>
      <c r="AT14" s="14"/>
      <c r="AU14" s="14"/>
      <c r="AV14" s="6">
        <v>25.89</v>
      </c>
      <c r="AW14" s="14"/>
      <c r="AX14" s="14"/>
      <c r="AY14" s="15" t="s">
        <v>228</v>
      </c>
      <c r="AZ14" s="14" t="e">
        <f t="shared" si="5"/>
        <v>#NUM!</v>
      </c>
      <c r="BA14" s="14" t="e">
        <f t="shared" si="6"/>
        <v>#NUM!</v>
      </c>
      <c r="BB14" s="14" t="e">
        <f t="shared" si="7"/>
        <v>#NUM!</v>
      </c>
      <c r="BC14" s="14" t="e">
        <f t="shared" si="8"/>
        <v>#NUM!</v>
      </c>
      <c r="BD14" s="14" t="e">
        <f t="shared" si="9"/>
        <v>#NUM!</v>
      </c>
      <c r="BE14" s="14" t="e">
        <f t="shared" si="10"/>
        <v>#NUM!</v>
      </c>
      <c r="BF14" s="14" t="e">
        <f t="shared" si="11"/>
        <v>#NUM!</v>
      </c>
      <c r="BG14" s="14" t="e">
        <f t="shared" si="12"/>
        <v>#NUM!</v>
      </c>
      <c r="BH14" s="14" t="e">
        <f t="shared" si="13"/>
        <v>#NUM!</v>
      </c>
      <c r="BI14" s="14" t="e">
        <f t="shared" si="14"/>
        <v>#NUM!</v>
      </c>
      <c r="BJ14" s="14" t="e">
        <f t="shared" si="15"/>
        <v>#NUM!</v>
      </c>
      <c r="BK14" s="14" t="e">
        <f t="shared" si="16"/>
        <v>#NUM!</v>
      </c>
      <c r="BL14" s="14" t="e">
        <f t="shared" si="17"/>
        <v>#NUM!</v>
      </c>
      <c r="BM14" s="14" t="e">
        <f t="shared" si="18"/>
        <v>#NUM!</v>
      </c>
      <c r="BN14" s="14" t="e">
        <f t="shared" si="19"/>
        <v>#NUM!</v>
      </c>
      <c r="BO14" s="14" t="e">
        <f t="shared" si="20"/>
        <v>#NUM!</v>
      </c>
      <c r="BP14" s="14" t="e">
        <f t="shared" si="21"/>
        <v>#NUM!</v>
      </c>
      <c r="BQ14" s="14" t="e">
        <f t="shared" si="22"/>
        <v>#NUM!</v>
      </c>
      <c r="BR14" s="14" t="e">
        <f t="shared" si="23"/>
        <v>#NUM!</v>
      </c>
      <c r="BS14" s="14" t="e">
        <f t="shared" si="24"/>
        <v>#NUM!</v>
      </c>
      <c r="BT14" s="14" t="e">
        <f t="shared" si="25"/>
        <v>#NUM!</v>
      </c>
      <c r="BU14" s="14" t="e">
        <f t="shared" si="26"/>
        <v>#NUM!</v>
      </c>
      <c r="BV14" s="14" t="e">
        <f t="shared" si="27"/>
        <v>#NUM!</v>
      </c>
      <c r="BW14" s="14" t="e">
        <f t="shared" si="28"/>
        <v>#NUM!</v>
      </c>
      <c r="BX14" s="14" t="e">
        <f t="shared" si="29"/>
        <v>#NUM!</v>
      </c>
      <c r="BY14" s="14" t="e">
        <f t="shared" si="30"/>
        <v>#NUM!</v>
      </c>
      <c r="BZ14" s="14">
        <f t="shared" si="31"/>
        <v>-7.1499714656817717E-2</v>
      </c>
      <c r="CA14" s="14">
        <f t="shared" si="32"/>
        <v>0.15330544176019822</v>
      </c>
      <c r="CB14" s="14">
        <f t="shared" si="33"/>
        <v>0.36458468817475387</v>
      </c>
      <c r="CC14" s="14">
        <f t="shared" si="34"/>
        <v>2.9347718629576504E-2</v>
      </c>
      <c r="CD14" s="14" t="e">
        <f t="shared" si="1"/>
        <v>#NUM!</v>
      </c>
      <c r="CE14" s="14" t="e">
        <f t="shared" si="1"/>
        <v>#NUM!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"/>
  <sheetViews>
    <sheetView tabSelected="1" workbookViewId="0">
      <selection activeCell="E18" sqref="E18"/>
    </sheetView>
  </sheetViews>
  <sheetFormatPr defaultRowHeight="9" x14ac:dyDescent="0.15"/>
  <cols>
    <col min="1" max="16384" width="9.140625" style="6"/>
  </cols>
  <sheetData>
    <row r="1" spans="1:94" x14ac:dyDescent="0.15">
      <c r="A1" s="29" t="s">
        <v>242</v>
      </c>
      <c r="B1" s="2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 t="s">
        <v>18</v>
      </c>
      <c r="O1" s="10"/>
      <c r="P1" s="10"/>
      <c r="Q1" s="10" t="s">
        <v>166</v>
      </c>
      <c r="R1" s="10"/>
      <c r="S1" s="10"/>
      <c r="T1" s="10"/>
      <c r="U1" s="10" t="s">
        <v>167</v>
      </c>
      <c r="V1" s="10"/>
      <c r="W1" s="10"/>
      <c r="X1" s="10" t="s">
        <v>168</v>
      </c>
      <c r="Y1" s="10"/>
      <c r="Z1" s="10"/>
      <c r="AA1" s="10"/>
      <c r="AB1" s="10" t="s">
        <v>169</v>
      </c>
      <c r="AC1" s="10"/>
      <c r="AD1" s="10"/>
      <c r="AE1" s="10"/>
      <c r="AF1" s="10" t="s">
        <v>230</v>
      </c>
      <c r="AG1" s="10"/>
      <c r="AH1" s="10"/>
      <c r="AI1" s="10"/>
      <c r="AJ1" s="10"/>
      <c r="AK1" s="10"/>
      <c r="AL1" s="10"/>
      <c r="AM1" s="10"/>
      <c r="AN1" s="10"/>
      <c r="AO1" s="10" t="s">
        <v>171</v>
      </c>
      <c r="AP1" s="10"/>
      <c r="AQ1" s="10"/>
      <c r="AR1" s="10"/>
      <c r="AS1" s="10"/>
      <c r="AT1" s="10"/>
      <c r="AU1" s="11" t="s">
        <v>173</v>
      </c>
      <c r="AV1" s="11" t="s">
        <v>176</v>
      </c>
      <c r="AW1" s="11" t="s">
        <v>188</v>
      </c>
      <c r="AX1" s="11"/>
      <c r="AY1" s="11"/>
      <c r="BD1" s="10" t="s">
        <v>18</v>
      </c>
      <c r="BE1" s="10"/>
      <c r="BF1" s="10"/>
      <c r="BG1" s="10" t="s">
        <v>166</v>
      </c>
      <c r="BH1" s="10"/>
      <c r="BI1" s="10"/>
      <c r="BJ1" s="10"/>
      <c r="BK1" s="10" t="s">
        <v>167</v>
      </c>
      <c r="BL1" s="10"/>
      <c r="BM1" s="10"/>
      <c r="BN1" s="10" t="s">
        <v>168</v>
      </c>
      <c r="BO1" s="10"/>
      <c r="BP1" s="10"/>
      <c r="BQ1" s="10"/>
      <c r="BR1" s="10" t="s">
        <v>169</v>
      </c>
      <c r="BS1" s="10"/>
      <c r="BT1" s="10"/>
      <c r="BU1" s="10"/>
      <c r="BV1" s="10" t="s">
        <v>230</v>
      </c>
      <c r="BW1" s="10"/>
      <c r="BX1" s="10"/>
      <c r="BY1" s="10"/>
      <c r="BZ1" s="10"/>
      <c r="CA1" s="10"/>
      <c r="CB1" s="10"/>
      <c r="CC1" s="10"/>
      <c r="CD1" s="10"/>
      <c r="CE1" s="10" t="s">
        <v>171</v>
      </c>
      <c r="CF1" s="10"/>
      <c r="CG1" s="10"/>
      <c r="CH1" s="10"/>
      <c r="CI1" s="10"/>
      <c r="CJ1" s="10"/>
      <c r="CK1" s="11" t="s">
        <v>173</v>
      </c>
      <c r="CL1" s="11" t="s">
        <v>176</v>
      </c>
      <c r="CM1" s="11" t="s">
        <v>188</v>
      </c>
      <c r="CN1" s="11"/>
    </row>
    <row r="2" spans="1:94" ht="63" x14ac:dyDescent="0.15">
      <c r="B2" s="10" t="s">
        <v>0</v>
      </c>
      <c r="C2" s="10" t="s">
        <v>1</v>
      </c>
      <c r="D2" s="10" t="s">
        <v>2</v>
      </c>
      <c r="E2" s="25" t="s">
        <v>3</v>
      </c>
      <c r="F2" s="25" t="s">
        <v>10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11</v>
      </c>
      <c r="N2" s="11" t="s">
        <v>12</v>
      </c>
      <c r="O2" s="11" t="s">
        <v>13</v>
      </c>
      <c r="P2" s="11" t="s">
        <v>14</v>
      </c>
      <c r="Q2" s="11" t="s">
        <v>32</v>
      </c>
      <c r="R2" s="11" t="s">
        <v>33</v>
      </c>
      <c r="S2" s="11" t="s">
        <v>34</v>
      </c>
      <c r="T2" s="11" t="s">
        <v>35</v>
      </c>
      <c r="U2" s="11" t="s">
        <v>37</v>
      </c>
      <c r="V2" s="11" t="s">
        <v>38</v>
      </c>
      <c r="W2" s="11" t="s">
        <v>39</v>
      </c>
      <c r="X2" s="11" t="s">
        <v>13</v>
      </c>
      <c r="Y2" s="11" t="s">
        <v>40</v>
      </c>
      <c r="Z2" s="11" t="s">
        <v>38</v>
      </c>
      <c r="AA2" s="11" t="s">
        <v>39</v>
      </c>
      <c r="AB2" s="11" t="s">
        <v>13</v>
      </c>
      <c r="AC2" s="11" t="s">
        <v>41</v>
      </c>
      <c r="AD2" s="11" t="s">
        <v>42</v>
      </c>
      <c r="AE2" s="11" t="s">
        <v>43</v>
      </c>
      <c r="AF2" s="11" t="s">
        <v>44</v>
      </c>
      <c r="AG2" s="11" t="s">
        <v>45</v>
      </c>
      <c r="AH2" s="11" t="s">
        <v>46</v>
      </c>
      <c r="AI2" s="11" t="s">
        <v>47</v>
      </c>
      <c r="AJ2" s="11" t="s">
        <v>48</v>
      </c>
      <c r="AK2" s="11" t="s">
        <v>49</v>
      </c>
      <c r="AL2" s="11" t="s">
        <v>50</v>
      </c>
      <c r="AM2" s="11" t="s">
        <v>51</v>
      </c>
      <c r="AN2" s="11" t="s">
        <v>76</v>
      </c>
      <c r="AO2" s="11" t="s">
        <v>13</v>
      </c>
      <c r="AP2" s="11" t="s">
        <v>36</v>
      </c>
      <c r="AQ2" s="11" t="s">
        <v>40</v>
      </c>
      <c r="AR2" s="11" t="s">
        <v>52</v>
      </c>
      <c r="AS2" s="11" t="s">
        <v>38</v>
      </c>
      <c r="AT2" s="11" t="s">
        <v>39</v>
      </c>
      <c r="AU2" s="11" t="s">
        <v>13</v>
      </c>
      <c r="AV2" s="11" t="s">
        <v>13</v>
      </c>
      <c r="AW2" s="11" t="s">
        <v>13</v>
      </c>
      <c r="AX2" s="11" t="s">
        <v>53</v>
      </c>
      <c r="AY2" s="11" t="s">
        <v>237</v>
      </c>
      <c r="BA2" s="11" t="s">
        <v>231</v>
      </c>
      <c r="BB2" s="11" t="s">
        <v>232</v>
      </c>
      <c r="BC2" s="11" t="s">
        <v>233</v>
      </c>
      <c r="BD2" s="11" t="s">
        <v>12</v>
      </c>
      <c r="BE2" s="11" t="s">
        <v>13</v>
      </c>
      <c r="BF2" s="11" t="s">
        <v>14</v>
      </c>
      <c r="BG2" s="11" t="s">
        <v>32</v>
      </c>
      <c r="BH2" s="11" t="s">
        <v>33</v>
      </c>
      <c r="BI2" s="11" t="s">
        <v>34</v>
      </c>
      <c r="BJ2" s="11" t="s">
        <v>35</v>
      </c>
      <c r="BK2" s="11" t="s">
        <v>37</v>
      </c>
      <c r="BL2" s="11" t="s">
        <v>38</v>
      </c>
      <c r="BM2" s="11" t="s">
        <v>39</v>
      </c>
      <c r="BN2" s="11" t="s">
        <v>13</v>
      </c>
      <c r="BO2" s="11" t="s">
        <v>40</v>
      </c>
      <c r="BP2" s="11" t="s">
        <v>38</v>
      </c>
      <c r="BQ2" s="11" t="s">
        <v>39</v>
      </c>
      <c r="BR2" s="11" t="s">
        <v>13</v>
      </c>
      <c r="BS2" s="11" t="s">
        <v>41</v>
      </c>
      <c r="BT2" s="11" t="s">
        <v>42</v>
      </c>
      <c r="BU2" s="11" t="s">
        <v>43</v>
      </c>
      <c r="BV2" s="11" t="s">
        <v>44</v>
      </c>
      <c r="BW2" s="11" t="s">
        <v>45</v>
      </c>
      <c r="BX2" s="11" t="s">
        <v>46</v>
      </c>
      <c r="BY2" s="11" t="s">
        <v>47</v>
      </c>
      <c r="BZ2" s="11" t="s">
        <v>48</v>
      </c>
      <c r="CA2" s="11" t="s">
        <v>49</v>
      </c>
      <c r="CB2" s="11" t="s">
        <v>50</v>
      </c>
      <c r="CC2" s="11" t="s">
        <v>51</v>
      </c>
      <c r="CD2" s="11" t="s">
        <v>76</v>
      </c>
      <c r="CE2" s="11" t="s">
        <v>13</v>
      </c>
      <c r="CF2" s="11" t="s">
        <v>36</v>
      </c>
      <c r="CG2" s="11" t="s">
        <v>40</v>
      </c>
      <c r="CH2" s="11" t="s">
        <v>52</v>
      </c>
      <c r="CI2" s="11" t="s">
        <v>38</v>
      </c>
      <c r="CJ2" s="11" t="s">
        <v>39</v>
      </c>
      <c r="CK2" s="11" t="s">
        <v>13</v>
      </c>
      <c r="CL2" s="11" t="s">
        <v>13</v>
      </c>
      <c r="CM2" s="11" t="s">
        <v>13</v>
      </c>
      <c r="CN2" s="11" t="s">
        <v>53</v>
      </c>
      <c r="CO2" s="11"/>
      <c r="CP2" s="11"/>
    </row>
    <row r="3" spans="1:94" x14ac:dyDescent="0.15">
      <c r="B3" s="23" t="s">
        <v>65</v>
      </c>
      <c r="C3" s="21" t="s">
        <v>55</v>
      </c>
      <c r="D3" s="23" t="s">
        <v>66</v>
      </c>
      <c r="E3" s="22">
        <v>6.11</v>
      </c>
      <c r="F3" s="22" t="s">
        <v>67</v>
      </c>
      <c r="G3" s="21" t="s">
        <v>57</v>
      </c>
      <c r="H3" s="21" t="s">
        <v>58</v>
      </c>
      <c r="I3" s="21" t="s">
        <v>68</v>
      </c>
      <c r="J3" s="21" t="s">
        <v>69</v>
      </c>
      <c r="K3" s="21" t="s">
        <v>69</v>
      </c>
      <c r="L3" s="23" t="s">
        <v>70</v>
      </c>
      <c r="M3" s="30"/>
      <c r="N3" s="23">
        <v>114.22</v>
      </c>
      <c r="O3" s="23">
        <v>57.25</v>
      </c>
      <c r="P3" s="23">
        <v>58.09</v>
      </c>
      <c r="Q3" s="23">
        <v>36.01</v>
      </c>
      <c r="R3" s="23">
        <v>51.65</v>
      </c>
      <c r="S3" s="23">
        <v>40.96</v>
      </c>
      <c r="T3" s="23">
        <v>29.68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>
        <v>35.04</v>
      </c>
      <c r="AH3" s="23">
        <v>32.79</v>
      </c>
      <c r="AI3" s="23">
        <v>14.73</v>
      </c>
      <c r="AJ3" s="23">
        <v>43.25</v>
      </c>
      <c r="AK3" s="23"/>
      <c r="AL3" s="23">
        <v>29.06</v>
      </c>
      <c r="AM3" s="23">
        <v>17.88</v>
      </c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BB3" s="6">
        <v>6.11</v>
      </c>
      <c r="BC3" s="6" t="s">
        <v>234</v>
      </c>
      <c r="BD3" s="28">
        <f>AVERAGE(N3:N4)</f>
        <v>123.39</v>
      </c>
      <c r="BE3" s="28">
        <f>AVERAGE(O3:O4)</f>
        <v>66.180000000000007</v>
      </c>
      <c r="BF3" s="28">
        <f t="shared" ref="BF3:BM3" si="0">AVERAGE(P3:P4)</f>
        <v>56.515000000000001</v>
      </c>
      <c r="BG3" s="28">
        <f t="shared" si="0"/>
        <v>39.93</v>
      </c>
      <c r="BH3" s="28">
        <f t="shared" si="0"/>
        <v>53.25</v>
      </c>
      <c r="BI3" s="28">
        <f t="shared" si="0"/>
        <v>42.275000000000006</v>
      </c>
      <c r="BJ3" s="28">
        <f t="shared" si="0"/>
        <v>30.23</v>
      </c>
      <c r="BK3" s="28">
        <f t="shared" si="0"/>
        <v>70.44</v>
      </c>
      <c r="BL3" s="28">
        <f t="shared" si="0"/>
        <v>19.75</v>
      </c>
      <c r="BM3" s="28">
        <f t="shared" si="0"/>
        <v>53.91</v>
      </c>
      <c r="BN3" s="28"/>
      <c r="BO3" s="28"/>
      <c r="BP3" s="28">
        <f t="shared" ref="BP3" si="1">AVERAGE(Z3:Z4)</f>
        <v>20.45</v>
      </c>
      <c r="BQ3" s="28"/>
      <c r="BR3" s="28"/>
      <c r="BS3" s="28"/>
      <c r="BT3" s="28"/>
      <c r="BU3" s="28"/>
      <c r="BV3" s="28">
        <f t="shared" ref="BV3" si="2">AVERAGE(AF3:AF4)</f>
        <v>215.5</v>
      </c>
      <c r="BW3" s="28">
        <f t="shared" ref="BW3" si="3">AVERAGE(AG3:AG4)</f>
        <v>35.56</v>
      </c>
      <c r="BX3" s="28">
        <f t="shared" ref="BX3" si="4">AVERAGE(AH3:AH4)</f>
        <v>32.984999999999999</v>
      </c>
      <c r="BY3" s="28">
        <f t="shared" ref="BY3" si="5">AVERAGE(AI3:AI4)</f>
        <v>15.164999999999999</v>
      </c>
      <c r="BZ3" s="28">
        <f t="shared" ref="BZ3" si="6">AVERAGE(AJ3:AJ4)</f>
        <v>45.86</v>
      </c>
      <c r="CA3" s="28">
        <f t="shared" ref="CA3" si="7">AVERAGE(AK3:AK4)</f>
        <v>7.83</v>
      </c>
      <c r="CB3" s="28">
        <f t="shared" ref="CB3" si="8">AVERAGE(AL3:AL4)</f>
        <v>30.89</v>
      </c>
      <c r="CC3" s="28">
        <f t="shared" ref="CC3" si="9">AVERAGE(AM3:AM4)</f>
        <v>22.285</v>
      </c>
      <c r="CD3" s="28">
        <f t="shared" ref="CD3" si="10">AVERAGE(AN3:AN4)</f>
        <v>55.12</v>
      </c>
      <c r="CE3" s="28"/>
      <c r="CF3" s="28"/>
      <c r="CG3" s="28">
        <f t="shared" ref="CG3" si="11">AVERAGE(AQ3:AQ4)</f>
        <v>65.16</v>
      </c>
      <c r="CH3" s="28">
        <f t="shared" ref="CH3" si="12">AVERAGE(AR3:AR4)</f>
        <v>30.71</v>
      </c>
      <c r="CI3" s="28">
        <f t="shared" ref="CI3" si="13">AVERAGE(AS3:AS4)</f>
        <v>22.52</v>
      </c>
      <c r="CJ3" s="28"/>
      <c r="CK3" s="28"/>
      <c r="CL3" s="28"/>
      <c r="CM3" s="28"/>
      <c r="CN3" s="28"/>
    </row>
    <row r="4" spans="1:94" x14ac:dyDescent="0.15">
      <c r="B4" s="23" t="s">
        <v>71</v>
      </c>
      <c r="C4" s="21" t="s">
        <v>55</v>
      </c>
      <c r="D4" s="23" t="s">
        <v>72</v>
      </c>
      <c r="E4" s="22">
        <v>6.11</v>
      </c>
      <c r="F4" s="22" t="s">
        <v>67</v>
      </c>
      <c r="G4" s="21" t="s">
        <v>57</v>
      </c>
      <c r="H4" s="21" t="s">
        <v>58</v>
      </c>
      <c r="I4" s="21" t="s">
        <v>73</v>
      </c>
      <c r="J4" s="21" t="s">
        <v>58</v>
      </c>
      <c r="K4" s="21" t="s">
        <v>74</v>
      </c>
      <c r="L4" s="23" t="s">
        <v>75</v>
      </c>
      <c r="M4" s="23"/>
      <c r="N4" s="23">
        <v>132.56</v>
      </c>
      <c r="O4" s="23">
        <v>75.11</v>
      </c>
      <c r="P4" s="23">
        <v>54.94</v>
      </c>
      <c r="Q4" s="23">
        <v>43.85</v>
      </c>
      <c r="R4" s="23">
        <v>54.85</v>
      </c>
      <c r="S4" s="23">
        <v>43.59</v>
      </c>
      <c r="T4" s="23">
        <v>30.78</v>
      </c>
      <c r="U4" s="23">
        <v>70.44</v>
      </c>
      <c r="V4" s="23">
        <v>19.75</v>
      </c>
      <c r="W4" s="23">
        <v>53.91</v>
      </c>
      <c r="X4" s="23"/>
      <c r="Y4" s="23"/>
      <c r="Z4" s="23">
        <v>20.45</v>
      </c>
      <c r="AA4" s="23"/>
      <c r="AB4" s="23"/>
      <c r="AC4" s="23"/>
      <c r="AD4" s="23"/>
      <c r="AE4" s="23"/>
      <c r="AF4" s="23">
        <v>215.5</v>
      </c>
      <c r="AG4" s="23">
        <v>36.08</v>
      </c>
      <c r="AH4" s="23">
        <v>33.18</v>
      </c>
      <c r="AI4" s="23">
        <v>15.6</v>
      </c>
      <c r="AJ4" s="23">
        <v>48.47</v>
      </c>
      <c r="AK4" s="23">
        <v>7.83</v>
      </c>
      <c r="AL4" s="23">
        <v>32.72</v>
      </c>
      <c r="AM4" s="23">
        <v>26.69</v>
      </c>
      <c r="AN4" s="23">
        <v>55.12</v>
      </c>
      <c r="AO4" s="23"/>
      <c r="AP4" s="23"/>
      <c r="AQ4" s="23">
        <v>65.16</v>
      </c>
      <c r="AR4" s="23">
        <v>30.71</v>
      </c>
      <c r="AS4" s="23">
        <v>22.52</v>
      </c>
      <c r="AT4" s="23"/>
      <c r="AU4" s="23"/>
      <c r="AV4" s="23"/>
      <c r="AW4" s="23"/>
      <c r="AX4" s="23"/>
      <c r="AY4" s="23"/>
      <c r="BC4" s="6" t="s">
        <v>235</v>
      </c>
      <c r="BD4" s="6">
        <f t="shared" ref="BD4:BM4" si="14">N5</f>
        <v>135.66999999999999</v>
      </c>
      <c r="BE4" s="6">
        <f t="shared" si="14"/>
        <v>70.14</v>
      </c>
      <c r="BF4" s="6">
        <f t="shared" si="14"/>
        <v>56.55</v>
      </c>
      <c r="BG4" s="6">
        <f t="shared" si="14"/>
        <v>40.729999999999997</v>
      </c>
      <c r="BH4" s="6">
        <f t="shared" si="14"/>
        <v>56.61</v>
      </c>
      <c r="BI4" s="6">
        <f t="shared" si="14"/>
        <v>43.04</v>
      </c>
      <c r="BJ4" s="6">
        <f t="shared" si="14"/>
        <v>34.04</v>
      </c>
      <c r="BK4" s="6">
        <f t="shared" si="14"/>
        <v>74.08</v>
      </c>
      <c r="BL4" s="6">
        <f t="shared" si="14"/>
        <v>20.83</v>
      </c>
      <c r="BM4" s="6">
        <f t="shared" si="14"/>
        <v>54.77</v>
      </c>
      <c r="BP4" s="6">
        <f>Z5</f>
        <v>21.6</v>
      </c>
      <c r="BV4" s="6">
        <f t="shared" ref="BV4:CD4" si="15">AF5</f>
        <v>220.95</v>
      </c>
      <c r="BW4" s="6">
        <f t="shared" si="15"/>
        <v>32.79</v>
      </c>
      <c r="BX4" s="6">
        <f t="shared" si="15"/>
        <v>34.200000000000003</v>
      </c>
      <c r="BY4" s="6">
        <f t="shared" si="15"/>
        <v>16.23</v>
      </c>
      <c r="BZ4" s="6">
        <f t="shared" si="15"/>
        <v>52.37</v>
      </c>
      <c r="CA4" s="6">
        <f t="shared" si="15"/>
        <v>9.27</v>
      </c>
      <c r="CB4" s="6">
        <f t="shared" si="15"/>
        <v>34.6</v>
      </c>
      <c r="CC4" s="6">
        <f t="shared" si="15"/>
        <v>25.17</v>
      </c>
      <c r="CD4" s="6">
        <f t="shared" si="15"/>
        <v>56.81</v>
      </c>
      <c r="CG4" s="6">
        <f>AQ5</f>
        <v>66.319999999999993</v>
      </c>
      <c r="CH4" s="6">
        <f>AR5</f>
        <v>30.7</v>
      </c>
      <c r="CI4" s="6">
        <f>AS5</f>
        <v>22.24</v>
      </c>
    </row>
    <row r="5" spans="1:94" x14ac:dyDescent="0.15">
      <c r="B5" s="23" t="s">
        <v>82</v>
      </c>
      <c r="C5" s="23" t="s">
        <v>55</v>
      </c>
      <c r="D5" s="23" t="s">
        <v>83</v>
      </c>
      <c r="E5" s="22">
        <v>6.11</v>
      </c>
      <c r="F5" s="22" t="s">
        <v>84</v>
      </c>
      <c r="G5" s="21" t="s">
        <v>57</v>
      </c>
      <c r="H5" s="21" t="s">
        <v>80</v>
      </c>
      <c r="I5" s="21" t="s">
        <v>73</v>
      </c>
      <c r="J5" s="21" t="s">
        <v>58</v>
      </c>
      <c r="K5" s="21" t="s">
        <v>74</v>
      </c>
      <c r="L5" s="23" t="s">
        <v>85</v>
      </c>
      <c r="M5" s="23"/>
      <c r="N5" s="23">
        <v>135.66999999999999</v>
      </c>
      <c r="O5" s="23">
        <v>70.14</v>
      </c>
      <c r="P5" s="23">
        <v>56.55</v>
      </c>
      <c r="Q5" s="23">
        <v>40.729999999999997</v>
      </c>
      <c r="R5" s="23">
        <v>56.61</v>
      </c>
      <c r="S5" s="23">
        <v>43.04</v>
      </c>
      <c r="T5" s="23">
        <v>34.04</v>
      </c>
      <c r="U5" s="23">
        <v>74.08</v>
      </c>
      <c r="V5" s="23">
        <v>20.83</v>
      </c>
      <c r="W5" s="23">
        <v>54.77</v>
      </c>
      <c r="X5" s="23"/>
      <c r="Y5" s="23"/>
      <c r="Z5" s="23">
        <v>21.6</v>
      </c>
      <c r="AA5" s="23"/>
      <c r="AB5" s="23"/>
      <c r="AC5" s="23"/>
      <c r="AD5" s="23"/>
      <c r="AE5" s="23"/>
      <c r="AF5" s="23">
        <v>220.95</v>
      </c>
      <c r="AG5" s="23">
        <v>32.79</v>
      </c>
      <c r="AH5" s="23">
        <v>34.200000000000003</v>
      </c>
      <c r="AI5" s="23">
        <v>16.23</v>
      </c>
      <c r="AJ5" s="23">
        <v>52.37</v>
      </c>
      <c r="AK5" s="23">
        <v>9.27</v>
      </c>
      <c r="AL5" s="23">
        <v>34.6</v>
      </c>
      <c r="AM5" s="23">
        <v>25.17</v>
      </c>
      <c r="AN5" s="23">
        <v>56.81</v>
      </c>
      <c r="AO5" s="23"/>
      <c r="AP5" s="23"/>
      <c r="AQ5" s="23">
        <v>66.319999999999993</v>
      </c>
      <c r="AR5" s="23">
        <v>30.7</v>
      </c>
      <c r="AS5" s="23">
        <v>22.24</v>
      </c>
      <c r="AT5" s="23"/>
      <c r="AU5" s="23"/>
      <c r="AV5" s="23"/>
      <c r="AW5" s="23"/>
      <c r="AX5" s="23"/>
      <c r="AY5" s="23"/>
      <c r="BC5" s="6" t="s">
        <v>231</v>
      </c>
      <c r="BD5" s="6">
        <f>LOG10(BD3/BD4)</f>
        <v>-4.1203860771724388E-2</v>
      </c>
      <c r="BE5" s="6">
        <f t="shared" ref="BE5:CI5" si="16">LOG10(BE3/BE4)</f>
        <v>-2.5238998721649468E-2</v>
      </c>
      <c r="BF5" s="6">
        <f t="shared" si="16"/>
        <v>-2.6887732458562562E-4</v>
      </c>
      <c r="BG5" s="6">
        <f t="shared" si="16"/>
        <v>-8.615099891660127E-3</v>
      </c>
      <c r="BH5" s="6">
        <f t="shared" si="16"/>
        <v>-2.6573542773818473E-2</v>
      </c>
      <c r="BI5" s="6">
        <f t="shared" si="16"/>
        <v>-7.7886463885533186E-3</v>
      </c>
      <c r="BJ5" s="6">
        <f t="shared" si="16"/>
        <v>-5.1551404234733159E-2</v>
      </c>
      <c r="BK5" s="6">
        <f t="shared" si="16"/>
        <v>-2.1881626378638632E-2</v>
      </c>
      <c r="BL5" s="6">
        <f t="shared" si="16"/>
        <v>-2.31221699852668E-2</v>
      </c>
      <c r="BM5" s="6">
        <f t="shared" si="16"/>
        <v>-6.8734091001490067E-3</v>
      </c>
      <c r="BP5" s="6">
        <f t="shared" si="16"/>
        <v>-2.3760438807570321E-2</v>
      </c>
      <c r="BV5" s="6">
        <f t="shared" si="16"/>
        <v>-1.0846731401561728E-2</v>
      </c>
      <c r="BW5" s="6">
        <f t="shared" si="16"/>
        <v>3.5220335628810891E-2</v>
      </c>
      <c r="BX5" s="6">
        <f t="shared" si="16"/>
        <v>-1.5709617639663432E-2</v>
      </c>
      <c r="BY5" s="6">
        <f t="shared" si="16"/>
        <v>-2.9476105179549593E-2</v>
      </c>
      <c r="BZ5" s="6">
        <f t="shared" si="16"/>
        <v>-5.7648523507565823E-2</v>
      </c>
      <c r="CA5" s="6">
        <f t="shared" si="16"/>
        <v>-7.3317972086553648E-2</v>
      </c>
      <c r="CB5" s="6">
        <f t="shared" si="16"/>
        <v>-4.9258190491325966E-2</v>
      </c>
      <c r="CC5" s="6">
        <f t="shared" si="16"/>
        <v>-5.2870577126167564E-2</v>
      </c>
      <c r="CD5" s="6">
        <f t="shared" si="16"/>
        <v>-1.3115580377689265E-2</v>
      </c>
      <c r="CG5" s="6">
        <f t="shared" si="16"/>
        <v>-7.6634419057453329E-3</v>
      </c>
      <c r="CH5" s="6">
        <f t="shared" si="16"/>
        <v>1.414409658824738E-4</v>
      </c>
      <c r="CI5" s="6">
        <f t="shared" si="16"/>
        <v>5.4336032692888199E-3</v>
      </c>
    </row>
    <row r="6" spans="1:94" x14ac:dyDescent="0.15">
      <c r="B6" s="19" t="s">
        <v>109</v>
      </c>
      <c r="C6" s="19" t="s">
        <v>95</v>
      </c>
      <c r="D6" s="19" t="s">
        <v>110</v>
      </c>
      <c r="E6" s="26" t="s">
        <v>111</v>
      </c>
      <c r="F6" s="20" t="s">
        <v>112</v>
      </c>
      <c r="G6" s="19" t="s">
        <v>99</v>
      </c>
      <c r="H6" s="19" t="s">
        <v>58</v>
      </c>
      <c r="I6" s="19" t="s">
        <v>100</v>
      </c>
      <c r="J6" s="19" t="s">
        <v>69</v>
      </c>
      <c r="K6" s="19" t="s">
        <v>69</v>
      </c>
      <c r="L6" s="19" t="s">
        <v>101</v>
      </c>
      <c r="M6" s="18" t="s">
        <v>190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>
        <v>37.58</v>
      </c>
      <c r="AW6" s="18"/>
      <c r="AX6" s="18"/>
      <c r="AY6" s="18"/>
      <c r="BB6" s="6">
        <v>10.5</v>
      </c>
      <c r="BC6" s="6" t="s">
        <v>234</v>
      </c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>
        <f>AVERAGE(X6:X7)</f>
        <v>239.83</v>
      </c>
      <c r="BO6" s="28">
        <f>AVERAGE(Y6:Y7)</f>
        <v>27.96</v>
      </c>
      <c r="BP6" s="28">
        <f>AVERAGE(Z6:Z7)</f>
        <v>19.04</v>
      </c>
      <c r="BQ6" s="31"/>
      <c r="BR6" s="28">
        <f>AVERAGE(AB6:AB7)</f>
        <v>272.13</v>
      </c>
      <c r="BS6" s="28">
        <f>AVERAGE(AC6:AC7)</f>
        <v>38.71</v>
      </c>
      <c r="BT6" s="28">
        <f>AVERAGE(AD6:AD7)</f>
        <v>33.03</v>
      </c>
      <c r="BU6" s="31"/>
      <c r="BV6" s="28"/>
      <c r="BW6" s="28"/>
      <c r="BX6" s="28"/>
      <c r="BY6" s="28"/>
      <c r="BZ6" s="28"/>
      <c r="CA6" s="28"/>
      <c r="CB6" s="28"/>
      <c r="CC6" s="28"/>
      <c r="CD6" s="28"/>
      <c r="CE6" s="28">
        <f>AVERAGE(AO6:AO7)</f>
        <v>263.29000000000002</v>
      </c>
      <c r="CF6" s="28">
        <f>AVERAGE(AP6:AP7)</f>
        <v>263.29000000000002</v>
      </c>
      <c r="CG6" s="28">
        <f>AVERAGE(AQ6:AQ7)</f>
        <v>55.02</v>
      </c>
      <c r="CH6" s="31"/>
      <c r="CI6" s="28">
        <f t="shared" ref="CI6:CN6" si="17">AVERAGE(AS6:AS7)</f>
        <v>19.91</v>
      </c>
      <c r="CJ6" s="28">
        <f t="shared" si="17"/>
        <v>51.73</v>
      </c>
      <c r="CK6" s="28">
        <f t="shared" si="17"/>
        <v>203.04</v>
      </c>
      <c r="CL6" s="28">
        <f t="shared" si="17"/>
        <v>37.14</v>
      </c>
      <c r="CM6" s="28">
        <f t="shared" si="17"/>
        <v>62.35</v>
      </c>
      <c r="CN6" s="28">
        <f t="shared" si="17"/>
        <v>28.54</v>
      </c>
    </row>
    <row r="7" spans="1:94" x14ac:dyDescent="0.15">
      <c r="B7" s="19" t="s">
        <v>113</v>
      </c>
      <c r="C7" s="19" t="s">
        <v>95</v>
      </c>
      <c r="D7" s="19" t="s">
        <v>114</v>
      </c>
      <c r="E7" s="26" t="s">
        <v>111</v>
      </c>
      <c r="F7" s="20" t="s">
        <v>112</v>
      </c>
      <c r="G7" s="19" t="s">
        <v>99</v>
      </c>
      <c r="H7" s="19" t="s">
        <v>58</v>
      </c>
      <c r="I7" s="19" t="s">
        <v>100</v>
      </c>
      <c r="J7" s="19" t="s">
        <v>69</v>
      </c>
      <c r="K7" s="19" t="s">
        <v>69</v>
      </c>
      <c r="L7" s="19" t="s">
        <v>101</v>
      </c>
      <c r="M7" s="27" t="s">
        <v>187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239.83</v>
      </c>
      <c r="Y7" s="18">
        <v>27.96</v>
      </c>
      <c r="Z7" s="18">
        <v>19.04</v>
      </c>
      <c r="AA7" s="18">
        <v>38.229999999999997</v>
      </c>
      <c r="AB7" s="18">
        <v>272.13</v>
      </c>
      <c r="AC7" s="18">
        <v>38.71</v>
      </c>
      <c r="AD7" s="18">
        <v>33.03</v>
      </c>
      <c r="AE7" s="18">
        <v>31.34</v>
      </c>
      <c r="AF7" s="18"/>
      <c r="AG7" s="18"/>
      <c r="AH7" s="18"/>
      <c r="AI7" s="18"/>
      <c r="AJ7" s="18"/>
      <c r="AK7" s="18"/>
      <c r="AL7" s="18"/>
      <c r="AM7" s="18"/>
      <c r="AN7" s="18"/>
      <c r="AO7" s="18">
        <v>263.29000000000002</v>
      </c>
      <c r="AP7" s="18">
        <v>263.29000000000002</v>
      </c>
      <c r="AQ7" s="18">
        <v>55.02</v>
      </c>
      <c r="AR7" s="18">
        <v>27.43</v>
      </c>
      <c r="AS7" s="18">
        <v>19.91</v>
      </c>
      <c r="AT7" s="18">
        <v>51.73</v>
      </c>
      <c r="AU7" s="18">
        <v>203.04</v>
      </c>
      <c r="AV7" s="18">
        <v>36.700000000000003</v>
      </c>
      <c r="AW7" s="18">
        <v>62.35</v>
      </c>
      <c r="AX7" s="18">
        <v>28.54</v>
      </c>
      <c r="AY7" s="18"/>
      <c r="BC7" s="6" t="s">
        <v>235</v>
      </c>
      <c r="BN7" s="6">
        <f>X8</f>
        <v>230.1</v>
      </c>
      <c r="BO7" s="6">
        <f>Y8</f>
        <v>27.95</v>
      </c>
      <c r="BP7" s="6">
        <f>Z8</f>
        <v>18.86</v>
      </c>
      <c r="BQ7" s="13"/>
      <c r="BR7" s="6">
        <f>AB8</f>
        <v>261.39999999999998</v>
      </c>
      <c r="BS7" s="6">
        <f>AC8</f>
        <v>35.47</v>
      </c>
      <c r="BT7" s="6">
        <f>AD8</f>
        <v>31.3</v>
      </c>
      <c r="BU7" s="13"/>
      <c r="CE7" s="6">
        <f>AO8</f>
        <v>244.03</v>
      </c>
      <c r="CF7" s="6">
        <f>AP8</f>
        <v>244.03</v>
      </c>
      <c r="CG7" s="6">
        <f>AQ8</f>
        <v>58.03</v>
      </c>
      <c r="CH7" s="13"/>
      <c r="CI7" s="6">
        <f t="shared" ref="CI7:CN7" si="18">AS8</f>
        <v>19.600000000000001</v>
      </c>
      <c r="CJ7" s="6">
        <f t="shared" si="18"/>
        <v>48.96</v>
      </c>
      <c r="CK7" s="6">
        <f t="shared" si="18"/>
        <v>187.12</v>
      </c>
      <c r="CL7" s="6">
        <f t="shared" si="18"/>
        <v>35.520000000000003</v>
      </c>
      <c r="CM7" s="6">
        <f t="shared" si="18"/>
        <v>58.81</v>
      </c>
      <c r="CN7" s="6">
        <f t="shared" si="18"/>
        <v>27.43</v>
      </c>
    </row>
    <row r="8" spans="1:94" x14ac:dyDescent="0.15">
      <c r="B8" s="19" t="s">
        <v>133</v>
      </c>
      <c r="C8" s="19" t="s">
        <v>95</v>
      </c>
      <c r="D8" s="19" t="s">
        <v>134</v>
      </c>
      <c r="E8" s="26" t="s">
        <v>111</v>
      </c>
      <c r="F8" s="20" t="s">
        <v>135</v>
      </c>
      <c r="G8" s="19" t="s">
        <v>99</v>
      </c>
      <c r="H8" s="19" t="s">
        <v>80</v>
      </c>
      <c r="I8" s="19" t="s">
        <v>136</v>
      </c>
      <c r="J8" s="19" t="s">
        <v>58</v>
      </c>
      <c r="K8" s="19" t="s">
        <v>104</v>
      </c>
      <c r="L8" s="19" t="s">
        <v>137</v>
      </c>
      <c r="M8" s="18"/>
      <c r="N8" s="18"/>
      <c r="O8" s="18"/>
      <c r="P8" s="18"/>
      <c r="Q8" s="18"/>
      <c r="R8" s="18"/>
      <c r="S8" s="18"/>
      <c r="T8" s="18"/>
      <c r="U8" s="18">
        <v>66.209999999999994</v>
      </c>
      <c r="V8" s="18">
        <v>18.71</v>
      </c>
      <c r="W8" s="18">
        <v>49.62</v>
      </c>
      <c r="X8" s="18">
        <v>230.1</v>
      </c>
      <c r="Y8" s="18">
        <v>27.95</v>
      </c>
      <c r="Z8" s="18">
        <v>18.86</v>
      </c>
      <c r="AA8" s="18">
        <v>38.86</v>
      </c>
      <c r="AB8" s="18">
        <v>261.39999999999998</v>
      </c>
      <c r="AC8" s="18">
        <v>35.47</v>
      </c>
      <c r="AD8" s="18">
        <v>31.3</v>
      </c>
      <c r="AE8" s="18">
        <v>30.46</v>
      </c>
      <c r="AF8" s="18"/>
      <c r="AG8" s="18"/>
      <c r="AH8" s="18"/>
      <c r="AI8" s="18"/>
      <c r="AJ8" s="18"/>
      <c r="AK8" s="18"/>
      <c r="AL8" s="18"/>
      <c r="AM8" s="18"/>
      <c r="AN8" s="18"/>
      <c r="AO8" s="18">
        <v>244.03</v>
      </c>
      <c r="AP8" s="18">
        <v>244.03</v>
      </c>
      <c r="AQ8" s="18">
        <v>58.03</v>
      </c>
      <c r="AR8" s="18">
        <v>26.17</v>
      </c>
      <c r="AS8" s="18">
        <v>19.600000000000001</v>
      </c>
      <c r="AT8" s="18">
        <v>48.96</v>
      </c>
      <c r="AU8" s="18">
        <v>187.12</v>
      </c>
      <c r="AV8" s="18">
        <v>35.520000000000003</v>
      </c>
      <c r="AW8" s="18">
        <v>58.81</v>
      </c>
      <c r="AX8" s="18">
        <v>27.43</v>
      </c>
      <c r="AY8" s="18"/>
      <c r="BC8" s="6" t="s">
        <v>231</v>
      </c>
      <c r="BN8" s="6">
        <f t="shared" ref="BN8:CN8" si="19">LOG10(BN6/BN7)</f>
        <v>1.7986888782859357E-2</v>
      </c>
      <c r="BO8" s="6">
        <f t="shared" si="19"/>
        <v>1.5535485120171018E-4</v>
      </c>
      <c r="BP8" s="6">
        <f t="shared" si="19"/>
        <v>4.1252556471460082E-3</v>
      </c>
      <c r="BQ8" s="13"/>
      <c r="BR8" s="6">
        <f t="shared" si="19"/>
        <v>1.7470838418628235E-2</v>
      </c>
      <c r="BS8" s="6">
        <f t="shared" si="19"/>
        <v>3.796198284701234E-2</v>
      </c>
      <c r="BT8" s="6">
        <f t="shared" si="19"/>
        <v>2.336423614496571E-2</v>
      </c>
      <c r="BU8" s="13"/>
      <c r="CE8" s="6">
        <f t="shared" si="19"/>
        <v>3.2991144590505214E-2</v>
      </c>
      <c r="CF8" s="6">
        <f t="shared" si="19"/>
        <v>3.2991144590505214E-2</v>
      </c>
      <c r="CG8" s="6">
        <f t="shared" si="19"/>
        <v>-2.3131984510865653E-2</v>
      </c>
      <c r="CH8" s="13"/>
      <c r="CI8" s="6">
        <f t="shared" si="19"/>
        <v>6.8151886709334614E-3</v>
      </c>
      <c r="CJ8" s="6">
        <f t="shared" si="19"/>
        <v>2.390106927157775E-2</v>
      </c>
      <c r="CK8" s="6">
        <f t="shared" si="19"/>
        <v>3.5461395949532924E-2</v>
      </c>
      <c r="CL8" s="6">
        <f t="shared" si="19"/>
        <v>1.93689422971982E-2</v>
      </c>
      <c r="CM8" s="6">
        <f t="shared" si="19"/>
        <v>2.5385278412523749E-2</v>
      </c>
      <c r="CN8" s="6">
        <f t="shared" si="19"/>
        <v>1.7228161174098713E-2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Post-crania</vt:lpstr>
      <vt:lpstr>Ontogeny</vt:lpstr>
      <vt:lpstr>SSD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Angharad (2012)</cp:lastModifiedBy>
  <dcterms:created xsi:type="dcterms:W3CDTF">2018-02-15T17:38:57Z</dcterms:created>
  <dcterms:modified xsi:type="dcterms:W3CDTF">2018-12-17T13:40:15Z</dcterms:modified>
</cp:coreProperties>
</file>